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
    </mc:Choice>
  </mc:AlternateContent>
  <bookViews>
    <workbookView xWindow="0" yWindow="0" windowWidth="17490" windowHeight="7755"/>
  </bookViews>
  <sheets>
    <sheet name="MTB Y ROAD" sheetId="1" r:id="rId1"/>
  </sheets>
  <definedNames>
    <definedName name="_xlnm.Print_Area" localSheetId="0">'MTB Y ROAD'!$A$4:$R$144</definedName>
    <definedName name="_xlnm.Print_Titles" localSheetId="0">'MTB Y ROAD'!$2:$3</definedName>
  </definedNames>
  <calcPr calcId="152511"/>
</workbook>
</file>

<file path=xl/calcChain.xml><?xml version="1.0" encoding="utf-8"?>
<calcChain xmlns="http://schemas.openxmlformats.org/spreadsheetml/2006/main">
  <c r="O102" i="1" l="1"/>
  <c r="M57" i="1" s="1"/>
  <c r="M96" i="1"/>
  <c r="M95" i="1"/>
  <c r="R96" i="1" s="1"/>
  <c r="N125" i="1" s="1"/>
  <c r="R59" i="1" s="1"/>
  <c r="R94" i="1"/>
  <c r="N115" i="1" s="1"/>
  <c r="R84" i="1" s="1"/>
  <c r="M94" i="1"/>
  <c r="R93" i="1"/>
  <c r="N110" i="1" s="1"/>
  <c r="M84" i="1" s="1"/>
  <c r="M93" i="1"/>
  <c r="R95" i="1" s="1"/>
  <c r="N121" i="1" s="1"/>
  <c r="R57" i="1" s="1"/>
  <c r="R102" i="1"/>
  <c r="E60" i="1"/>
  <c r="G108" i="1" s="1"/>
  <c r="D60" i="1"/>
  <c r="F108" i="1" s="1"/>
  <c r="A60" i="1"/>
  <c r="F105" i="1" s="1"/>
  <c r="A61" i="1"/>
  <c r="G105" i="1" s="1"/>
  <c r="I61" i="1"/>
  <c r="F109" i="1" s="1"/>
  <c r="I62" i="1"/>
  <c r="G109" i="1" s="1"/>
  <c r="H84" i="1"/>
  <c r="F106" i="1" s="1"/>
  <c r="I84" i="1"/>
  <c r="G106" i="1" s="1"/>
  <c r="D84" i="1"/>
  <c r="G107" i="1" s="1"/>
  <c r="F107" i="1"/>
  <c r="B61" i="1"/>
  <c r="B60" i="1" l="1"/>
</calcChain>
</file>

<file path=xl/sharedStrings.xml><?xml version="1.0" encoding="utf-8"?>
<sst xmlns="http://schemas.openxmlformats.org/spreadsheetml/2006/main" count="110" uniqueCount="77">
  <si>
    <t>DISTANCIA SILLÍN-MANILLAR:</t>
  </si>
  <si>
    <t>HOMBRES</t>
  </si>
  <si>
    <t>DAMAS</t>
  </si>
  <si>
    <t>INDICES DE REFERENCIA Y MEDIDAS A APLICAR</t>
  </si>
  <si>
    <t>INDICES</t>
  </si>
  <si>
    <t>ESTANDAR</t>
  </si>
  <si>
    <t>PROPIO</t>
  </si>
  <si>
    <t xml:space="preserve">MEDIDAS A APLICAR </t>
  </si>
  <si>
    <t>T/E</t>
  </si>
  <si>
    <t>ALTURA DEL SILLIN</t>
  </si>
  <si>
    <t>B/E</t>
  </si>
  <si>
    <t>RETROCESO</t>
  </si>
  <si>
    <t>A/E</t>
  </si>
  <si>
    <t>SILLIN MANILLAR</t>
  </si>
  <si>
    <t>M/P</t>
  </si>
  <si>
    <t>DIFERENCIA DE ALTURAS</t>
  </si>
  <si>
    <t>TALLA CUADRO TALLAJE CLASICO</t>
  </si>
  <si>
    <t>INDICE T/E</t>
  </si>
  <si>
    <t>ALTURA DEL SILLIN (AS)</t>
  </si>
  <si>
    <t>RETROCESO DEL SILLIN ( R)</t>
  </si>
  <si>
    <t>DISTANCIA SILLIN MANILLAR (SM)</t>
  </si>
  <si>
    <t>DIFERENCIA DE ALTURAS (ST)</t>
  </si>
  <si>
    <t>TALLA DEL CUADRO o MARCO</t>
  </si>
  <si>
    <t>GUIA RAPIDA DE TALLAS PARA BICICLETA</t>
  </si>
  <si>
    <t>S</t>
  </si>
  <si>
    <t>S-M</t>
  </si>
  <si>
    <t>M</t>
  </si>
  <si>
    <t>M-L</t>
  </si>
  <si>
    <t>L</t>
  </si>
  <si>
    <t>L-XL</t>
  </si>
  <si>
    <t>XL</t>
  </si>
  <si>
    <t>XXL</t>
  </si>
  <si>
    <t>E</t>
  </si>
  <si>
    <t>B</t>
  </si>
  <si>
    <t>P</t>
  </si>
  <si>
    <t>T</t>
  </si>
  <si>
    <t>A</t>
  </si>
  <si>
    <t>RESULTADOS PARA</t>
  </si>
  <si>
    <t>B - Cuadro</t>
  </si>
  <si>
    <t>pulgadas</t>
  </si>
  <si>
    <t>14.5</t>
  </si>
  <si>
    <t>15.5</t>
  </si>
  <si>
    <t>16.5</t>
  </si>
  <si>
    <t>17.5</t>
  </si>
  <si>
    <t>19.5</t>
  </si>
  <si>
    <t>20.5</t>
  </si>
  <si>
    <t>21.5</t>
  </si>
  <si>
    <t>22.5</t>
  </si>
  <si>
    <t>Talla Subjetiva</t>
  </si>
  <si>
    <t>TALLA DEL CUADRO:</t>
  </si>
  <si>
    <t xml:space="preserve">ALTURA DEL SILLIN: </t>
  </si>
  <si>
    <t>RETROCESO DEL SILLIN:</t>
  </si>
  <si>
    <t>MEDIDAS PARA EL TALLAJE DE BICICLETAS MTB</t>
  </si>
  <si>
    <t>MEDIDA DE LA ENTREPIERNA:</t>
  </si>
  <si>
    <t>MEDIDA DEL CODO AL DEDO DEL CORAZON DCDC:</t>
  </si>
  <si>
    <t>TALLA MBT</t>
  </si>
  <si>
    <t>DIFERENCIA ENTRE SILLÍN Y MANILLAR</t>
  </si>
  <si>
    <t>ALTURA SILLIN</t>
  </si>
  <si>
    <t>RETROCESO DEL SILLIN</t>
  </si>
  <si>
    <t>Coloca el puntero del cursor en el cuadro GRIS y escribe tu medida</t>
  </si>
  <si>
    <t>MEDIDAS PARA BICICLETAS DE CARRETERA</t>
  </si>
  <si>
    <t>MEDIDA DEL MUSLO:</t>
  </si>
  <si>
    <t>Coloca el puntero del cursor en el cuadro VERDE y escribe tu medida</t>
  </si>
  <si>
    <t>MEDIDA DEL BRAZO:</t>
  </si>
  <si>
    <t>MEDIDA DE LA PIERNA:</t>
  </si>
  <si>
    <t>MEDIDA DEL TRONCO:</t>
  </si>
  <si>
    <t>MEDIDA DEL ANTEBRAZO:</t>
  </si>
  <si>
    <t>DISTANCIA SILLIN-MANILLAR:</t>
  </si>
  <si>
    <t>LAS MEDIDAS EN ROJO SON LAS MODIFICABLES POR EL CICLISTA</t>
  </si>
  <si>
    <t>RESUMEN DE DATOS MTB:</t>
  </si>
  <si>
    <t>MEDIDAS A APLICAR BICICLETAS DE CARRETERA</t>
  </si>
  <si>
    <t>Estatura en Cms.</t>
  </si>
  <si>
    <t>A - Tubo Horizontal en Cms.</t>
  </si>
  <si>
    <t>Long. Entrepierna en Cms.</t>
  </si>
  <si>
    <t>Cms.</t>
  </si>
  <si>
    <t>BIOMECÁNICA  MTB Y ROAD</t>
  </si>
  <si>
    <t>IMPORTANTE:  Las tallas y medidas son aproximaciones para configurar una bicicleta y tener una postura aproximada, por lo tanto son RECOMENDACIONES, lo siguiente sería hacer un estudio BIOMECÁNICO.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</si>
</sst>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quot; cm&quot;"/>
    <numFmt numFmtId="165" formatCode="#.#&quot; pulg&quot;"/>
    <numFmt numFmtId="166" formatCode="0.0&quot; ±1 cm&quot;"/>
    <numFmt numFmtId="167" formatCode="0.0"/>
    <numFmt numFmtId="168" formatCode="0.0&quot; pulg.&quot;"/>
  </numFmts>
  <fonts count="33" x14ac:knownFonts="1">
    <font>
      <sz val="10"/>
      <name val="Arial"/>
    </font>
    <font>
      <sz val="10"/>
      <name val="Arial"/>
    </font>
    <font>
      <b/>
      <sz val="10"/>
      <name val="Arial"/>
      <family val="2"/>
    </font>
    <font>
      <b/>
      <sz val="11"/>
      <name val="Arial"/>
      <family val="2"/>
    </font>
    <font>
      <sz val="10"/>
      <name val="Arial"/>
      <family val="2"/>
    </font>
    <font>
      <sz val="8"/>
      <name val="Arial"/>
      <family val="2"/>
    </font>
    <font>
      <b/>
      <sz val="12"/>
      <name val="Arial"/>
      <family val="2"/>
    </font>
    <font>
      <b/>
      <sz val="12"/>
      <color indexed="18"/>
      <name val="Arial"/>
      <family val="2"/>
    </font>
    <font>
      <b/>
      <sz val="14"/>
      <name val="Arial"/>
      <family val="2"/>
    </font>
    <font>
      <b/>
      <sz val="13"/>
      <name val="Arial Narrow"/>
      <family val="2"/>
    </font>
    <font>
      <sz val="14"/>
      <name val="Arial"/>
      <family val="2"/>
    </font>
    <font>
      <sz val="12"/>
      <name val="Arial"/>
      <family val="2"/>
    </font>
    <font>
      <b/>
      <sz val="11"/>
      <color theme="9" tint="-0.249977111117893"/>
      <name val="Calibri"/>
      <family val="2"/>
      <scheme val="minor"/>
    </font>
    <font>
      <b/>
      <sz val="12"/>
      <color rgb="FFFF0000"/>
      <name val="Arial"/>
      <family val="2"/>
    </font>
    <font>
      <b/>
      <i/>
      <sz val="12"/>
      <color rgb="FFC00000"/>
      <name val="Arial"/>
      <family val="2"/>
    </font>
    <font>
      <b/>
      <sz val="14"/>
      <color rgb="FFFF0000"/>
      <name val="Arial"/>
      <family val="2"/>
    </font>
    <font>
      <b/>
      <i/>
      <sz val="14"/>
      <color rgb="FFC00000"/>
      <name val="Arial"/>
      <family val="2"/>
    </font>
    <font>
      <b/>
      <sz val="12"/>
      <color theme="3" tint="-0.249977111117893"/>
      <name val="Arial"/>
      <family val="2"/>
    </font>
    <font>
      <sz val="11"/>
      <color theme="0"/>
      <name val="Arial"/>
      <family val="2"/>
    </font>
    <font>
      <b/>
      <sz val="12"/>
      <color theme="1"/>
      <name val="Arial"/>
      <family val="2"/>
    </font>
    <font>
      <b/>
      <sz val="20"/>
      <color rgb="FFFFFF00"/>
      <name val="Arial"/>
      <family val="2"/>
    </font>
    <font>
      <b/>
      <sz val="20"/>
      <color rgb="FFFF0066"/>
      <name val="Arial"/>
      <family val="2"/>
    </font>
    <font>
      <sz val="16"/>
      <color rgb="FFFF0066"/>
      <name val="Arial"/>
      <family val="2"/>
    </font>
    <font>
      <b/>
      <u/>
      <sz val="14"/>
      <color rgb="FFFF0066"/>
      <name val="Arial"/>
      <family val="2"/>
    </font>
    <font>
      <b/>
      <sz val="12"/>
      <color rgb="FFFF0066"/>
      <name val="Arial"/>
      <family val="2"/>
    </font>
    <font>
      <sz val="11"/>
      <color rgb="FFFF0066"/>
      <name val="Arial"/>
      <family val="2"/>
    </font>
    <font>
      <b/>
      <sz val="11"/>
      <color rgb="FFFF0066"/>
      <name val="Arial"/>
      <family val="2"/>
    </font>
    <font>
      <b/>
      <sz val="14"/>
      <color rgb="FFFF0066"/>
      <name val="Arial"/>
      <family val="2"/>
    </font>
    <font>
      <sz val="12"/>
      <color rgb="FFFF0066"/>
      <name val="Arial"/>
      <family val="2"/>
    </font>
    <font>
      <b/>
      <sz val="12"/>
      <color rgb="FFFF0066"/>
      <name val="Arial Narrow"/>
      <family val="2"/>
    </font>
    <font>
      <sz val="10"/>
      <color rgb="FFFF0066"/>
      <name val="Arial"/>
      <family val="2"/>
    </font>
    <font>
      <b/>
      <sz val="10"/>
      <color rgb="FFFF0066"/>
      <name val="Arial"/>
      <family val="2"/>
    </font>
    <font>
      <b/>
      <u/>
      <sz val="11"/>
      <color rgb="FFFF0066"/>
      <name val="Arial"/>
      <family val="2"/>
    </font>
  </fonts>
  <fills count="11">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rgb="FFFF99FF"/>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99CC"/>
        <bgColor indexed="64"/>
      </patternFill>
    </fill>
    <fill>
      <patternFill patternType="solid">
        <fgColor theme="1"/>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58">
    <xf numFmtId="0" fontId="0" fillId="0" borderId="0" xfId="0"/>
    <xf numFmtId="0" fontId="0" fillId="0" borderId="0" xfId="0" applyBorder="1"/>
    <xf numFmtId="0" fontId="0" fillId="2" borderId="0" xfId="0" applyFill="1" applyBorder="1"/>
    <xf numFmtId="0" fontId="2" fillId="0" borderId="0" xfId="0" applyFont="1"/>
    <xf numFmtId="0" fontId="4" fillId="0" borderId="0" xfId="0" applyFont="1" applyBorder="1"/>
    <xf numFmtId="0" fontId="0" fillId="0" borderId="0" xfId="0" applyBorder="1" applyAlignment="1">
      <alignment horizontal="center"/>
    </xf>
    <xf numFmtId="0" fontId="2" fillId="0" borderId="0" xfId="0" applyFont="1" applyBorder="1"/>
    <xf numFmtId="0" fontId="2" fillId="4" borderId="1" xfId="0" applyFont="1" applyFill="1" applyBorder="1" applyAlignment="1">
      <alignment horizontal="center"/>
    </xf>
    <xf numFmtId="0" fontId="2" fillId="5" borderId="1" xfId="0" applyFont="1" applyFill="1" applyBorder="1" applyAlignment="1">
      <alignment horizontal="center"/>
    </xf>
    <xf numFmtId="0" fontId="0" fillId="2" borderId="0" xfId="0" applyFill="1"/>
    <xf numFmtId="0" fontId="2" fillId="2" borderId="0" xfId="0" applyFont="1" applyFill="1"/>
    <xf numFmtId="0" fontId="6" fillId="0" borderId="0" xfId="0" applyFont="1" applyBorder="1"/>
    <xf numFmtId="0" fontId="2" fillId="6" borderId="0" xfId="0" applyFont="1" applyFill="1" applyBorder="1" applyAlignment="1">
      <alignment horizontal="center"/>
    </xf>
    <xf numFmtId="0" fontId="12" fillId="0" borderId="0" xfId="0" applyFont="1" applyBorder="1"/>
    <xf numFmtId="0" fontId="4" fillId="2" borderId="0" xfId="0" applyFont="1" applyFill="1" applyBorder="1" applyProtection="1">
      <protection locked="0"/>
    </xf>
    <xf numFmtId="0" fontId="0" fillId="2" borderId="0" xfId="0" applyFill="1" applyBorder="1" applyProtection="1">
      <protection locked="0"/>
    </xf>
    <xf numFmtId="0" fontId="0" fillId="6" borderId="0" xfId="0" applyFill="1"/>
    <xf numFmtId="0" fontId="13" fillId="0" borderId="0" xfId="0" applyFont="1" applyBorder="1"/>
    <xf numFmtId="0" fontId="14" fillId="6" borderId="0" xfId="0" applyFont="1" applyFill="1" applyBorder="1" applyAlignment="1">
      <alignment horizontal="center"/>
    </xf>
    <xf numFmtId="0" fontId="7" fillId="6" borderId="0" xfId="0" applyFont="1" applyFill="1" applyBorder="1" applyAlignment="1">
      <alignment horizontal="center"/>
    </xf>
    <xf numFmtId="0" fontId="0" fillId="0" borderId="0" xfId="0" applyNumberFormat="1"/>
    <xf numFmtId="0" fontId="0" fillId="6" borderId="0" xfId="0" applyNumberFormat="1" applyFill="1"/>
    <xf numFmtId="0" fontId="8" fillId="6" borderId="0" xfId="0" applyFont="1" applyFill="1"/>
    <xf numFmtId="0" fontId="15" fillId="0" borderId="0" xfId="0" applyFont="1" applyBorder="1"/>
    <xf numFmtId="0" fontId="16" fillId="6" borderId="0" xfId="0" applyFont="1" applyFill="1" applyBorder="1" applyAlignment="1">
      <alignment horizontal="center"/>
    </xf>
    <xf numFmtId="164" fontId="6" fillId="6" borderId="0" xfId="0" applyNumberFormat="1" applyFont="1" applyFill="1" applyBorder="1" applyAlignment="1" applyProtection="1">
      <alignment horizontal="center" vertical="center"/>
      <protection locked="0"/>
    </xf>
    <xf numFmtId="0" fontId="8" fillId="0" borderId="0" xfId="0" applyFont="1"/>
    <xf numFmtId="0" fontId="2" fillId="6" borderId="0" xfId="0" applyFont="1" applyFill="1" applyBorder="1" applyAlignment="1"/>
    <xf numFmtId="0" fontId="6" fillId="0" borderId="0" xfId="0" applyFont="1" applyBorder="1" applyAlignment="1">
      <alignment horizontal="center"/>
    </xf>
    <xf numFmtId="165" fontId="3" fillId="5" borderId="4" xfId="0" applyNumberFormat="1" applyFont="1" applyFill="1" applyBorder="1" applyAlignment="1">
      <alignment horizontal="center"/>
    </xf>
    <xf numFmtId="164" fontId="3" fillId="5" borderId="4" xfId="0" applyNumberFormat="1" applyFont="1" applyFill="1" applyBorder="1" applyAlignment="1">
      <alignment horizontal="center"/>
    </xf>
    <xf numFmtId="166" fontId="2" fillId="3" borderId="8" xfId="0" applyNumberFormat="1" applyFont="1" applyFill="1" applyBorder="1" applyAlignment="1">
      <alignment horizontal="center"/>
    </xf>
    <xf numFmtId="166" fontId="2" fillId="5" borderId="8" xfId="0" applyNumberFormat="1" applyFont="1" applyFill="1" applyBorder="1" applyAlignment="1">
      <alignment horizontal="center"/>
    </xf>
    <xf numFmtId="164" fontId="6" fillId="3" borderId="8" xfId="0" applyNumberFormat="1" applyFont="1" applyFill="1" applyBorder="1" applyAlignment="1">
      <alignment horizontal="center"/>
    </xf>
    <xf numFmtId="0" fontId="17" fillId="6" borderId="0" xfId="0" applyFont="1" applyFill="1" applyBorder="1" applyAlignment="1">
      <alignment vertical="center"/>
    </xf>
    <xf numFmtId="0" fontId="1" fillId="2" borderId="0" xfId="0" applyFont="1" applyFill="1" applyBorder="1" applyAlignment="1"/>
    <xf numFmtId="0" fontId="17" fillId="6" borderId="0" xfId="0" applyFont="1" applyFill="1" applyBorder="1" applyAlignment="1"/>
    <xf numFmtId="168" fontId="3" fillId="3" borderId="7" xfId="0" applyNumberFormat="1" applyFont="1" applyFill="1" applyBorder="1" applyAlignment="1">
      <alignment horizontal="center"/>
    </xf>
    <xf numFmtId="164" fontId="3" fillId="3" borderId="7" xfId="0" applyNumberFormat="1" applyFont="1" applyFill="1" applyBorder="1" applyAlignment="1">
      <alignment horizontal="center"/>
    </xf>
    <xf numFmtId="164" fontId="3" fillId="5" borderId="7" xfId="0" applyNumberFormat="1" applyFont="1" applyFill="1" applyBorder="1" applyAlignment="1">
      <alignment horizontal="center"/>
    </xf>
    <xf numFmtId="166" fontId="9" fillId="3" borderId="9" xfId="0" applyNumberFormat="1" applyFont="1" applyFill="1" applyBorder="1" applyAlignment="1">
      <alignment horizontal="center"/>
    </xf>
    <xf numFmtId="166" fontId="9" fillId="5" borderId="10" xfId="0" applyNumberFormat="1" applyFont="1" applyFill="1" applyBorder="1" applyAlignment="1">
      <alignment horizontal="center"/>
    </xf>
    <xf numFmtId="166" fontId="2" fillId="6" borderId="0" xfId="0" applyNumberFormat="1" applyFont="1" applyFill="1" applyBorder="1" applyAlignment="1">
      <alignment horizontal="center"/>
    </xf>
    <xf numFmtId="165" fontId="2" fillId="2" borderId="12" xfId="0" applyNumberFormat="1" applyFont="1" applyFill="1" applyBorder="1" applyAlignment="1">
      <alignment horizontal="center"/>
    </xf>
    <xf numFmtId="166" fontId="2" fillId="2" borderId="12" xfId="0" applyNumberFormat="1" applyFont="1" applyFill="1" applyBorder="1" applyAlignment="1">
      <alignment horizontal="center"/>
    </xf>
    <xf numFmtId="164" fontId="2" fillId="2" borderId="12" xfId="0" applyNumberFormat="1" applyFont="1" applyFill="1" applyBorder="1" applyAlignment="1">
      <alignment horizontal="center"/>
    </xf>
    <xf numFmtId="166" fontId="2" fillId="0" borderId="12" xfId="0" applyNumberFormat="1" applyFont="1" applyBorder="1"/>
    <xf numFmtId="166" fontId="2" fillId="0" borderId="14" xfId="0" applyNumberFormat="1" applyFont="1" applyBorder="1"/>
    <xf numFmtId="165" fontId="2" fillId="0" borderId="15" xfId="0" applyNumberFormat="1" applyFont="1" applyBorder="1" applyAlignment="1" applyProtection="1">
      <alignment horizontal="right"/>
      <protection locked="0"/>
    </xf>
    <xf numFmtId="166" fontId="2" fillId="6" borderId="15" xfId="0" applyNumberFormat="1" applyFont="1" applyFill="1" applyBorder="1" applyAlignment="1">
      <alignment horizontal="right"/>
    </xf>
    <xf numFmtId="164" fontId="2" fillId="6" borderId="15" xfId="0" applyNumberFormat="1" applyFont="1" applyFill="1" applyBorder="1" applyAlignment="1">
      <alignment horizontal="right"/>
    </xf>
    <xf numFmtId="164" fontId="2" fillId="6" borderId="16" xfId="0" applyNumberFormat="1" applyFont="1" applyFill="1" applyBorder="1" applyAlignment="1">
      <alignment horizontal="right"/>
    </xf>
    <xf numFmtId="164" fontId="6" fillId="7" borderId="1" xfId="0" applyNumberFormat="1" applyFont="1" applyFill="1" applyBorder="1" applyAlignment="1" applyProtection="1">
      <alignment horizontal="center" vertical="center"/>
      <protection locked="0"/>
    </xf>
    <xf numFmtId="0" fontId="6" fillId="6" borderId="0" xfId="0" applyFont="1" applyFill="1" applyBorder="1" applyAlignment="1">
      <alignment horizontal="justify"/>
    </xf>
    <xf numFmtId="0" fontId="6" fillId="6" borderId="0" xfId="0" applyFont="1" applyFill="1" applyBorder="1"/>
    <xf numFmtId="166" fontId="9" fillId="6" borderId="0" xfId="0" applyNumberFormat="1" applyFont="1" applyFill="1" applyBorder="1" applyAlignment="1">
      <alignment horizontal="center"/>
    </xf>
    <xf numFmtId="0" fontId="8" fillId="0" borderId="4" xfId="0" applyFont="1" applyBorder="1" applyAlignment="1">
      <alignment horizontal="center"/>
    </xf>
    <xf numFmtId="0" fontId="0" fillId="0" borderId="0" xfId="0" applyAlignment="1"/>
    <xf numFmtId="164" fontId="6" fillId="8" borderId="1" xfId="0" applyNumberFormat="1" applyFont="1" applyFill="1" applyBorder="1" applyAlignment="1" applyProtection="1">
      <alignment horizontal="center"/>
      <protection locked="0"/>
    </xf>
    <xf numFmtId="0" fontId="8" fillId="2" borderId="4" xfId="0" applyFont="1" applyFill="1" applyBorder="1" applyAlignment="1">
      <alignment horizontal="center"/>
    </xf>
    <xf numFmtId="0" fontId="10" fillId="2" borderId="0" xfId="0" applyFont="1" applyFill="1"/>
    <xf numFmtId="167" fontId="6" fillId="4" borderId="1" xfId="0" applyNumberFormat="1" applyFont="1" applyFill="1" applyBorder="1" applyAlignment="1">
      <alignment horizontal="center"/>
    </xf>
    <xf numFmtId="164" fontId="6" fillId="4" borderId="1" xfId="0" applyNumberFormat="1" applyFont="1" applyFill="1" applyBorder="1" applyAlignment="1">
      <alignment horizontal="center"/>
    </xf>
    <xf numFmtId="0" fontId="11" fillId="0" borderId="0" xfId="0" applyFont="1"/>
    <xf numFmtId="0" fontId="2" fillId="9" borderId="19" xfId="0" applyFont="1" applyFill="1" applyBorder="1" applyAlignment="1">
      <alignment horizontal="center"/>
    </xf>
    <xf numFmtId="0" fontId="11" fillId="2" borderId="0" xfId="0" applyFont="1" applyFill="1"/>
    <xf numFmtId="0" fontId="6" fillId="2" borderId="0" xfId="0" applyFont="1" applyFill="1"/>
    <xf numFmtId="2" fontId="6" fillId="4" borderId="22" xfId="0" applyNumberFormat="1" applyFont="1" applyFill="1" applyBorder="1" applyAlignment="1">
      <alignment horizontal="center"/>
    </xf>
    <xf numFmtId="167" fontId="6" fillId="4" borderId="23" xfId="0" applyNumberFormat="1" applyFont="1" applyFill="1" applyBorder="1" applyAlignment="1">
      <alignment horizontal="center"/>
    </xf>
    <xf numFmtId="2" fontId="6" fillId="4" borderId="24" xfId="0" applyNumberFormat="1" applyFont="1" applyFill="1" applyBorder="1" applyAlignment="1">
      <alignment horizontal="center"/>
    </xf>
    <xf numFmtId="167" fontId="6" fillId="4" borderId="25" xfId="0" applyNumberFormat="1" applyFont="1" applyFill="1" applyBorder="1" applyAlignment="1">
      <alignment horizontal="center"/>
    </xf>
    <xf numFmtId="2" fontId="6" fillId="4" borderId="26" xfId="0" applyNumberFormat="1" applyFont="1" applyFill="1" applyBorder="1" applyAlignment="1">
      <alignment horizontal="center"/>
    </xf>
    <xf numFmtId="167" fontId="6" fillId="4" borderId="27" xfId="0" applyNumberFormat="1" applyFont="1" applyFill="1" applyBorder="1" applyAlignment="1">
      <alignment horizontal="center"/>
    </xf>
    <xf numFmtId="167" fontId="19" fillId="4" borderId="4" xfId="0" applyNumberFormat="1" applyFont="1" applyFill="1" applyBorder="1" applyAlignment="1">
      <alignment horizontal="center"/>
    </xf>
    <xf numFmtId="167" fontId="6" fillId="4" borderId="4" xfId="0" applyNumberFormat="1" applyFont="1" applyFill="1" applyBorder="1" applyAlignment="1">
      <alignment horizontal="center"/>
    </xf>
    <xf numFmtId="0" fontId="6" fillId="2" borderId="29" xfId="0" applyFont="1" applyFill="1" applyBorder="1" applyAlignment="1"/>
    <xf numFmtId="0" fontId="6" fillId="6" borderId="0" xfId="0" applyFont="1" applyFill="1" applyBorder="1" applyAlignment="1">
      <alignment horizontal="center"/>
    </xf>
    <xf numFmtId="164" fontId="6" fillId="6" borderId="0" xfId="0" applyNumberFormat="1" applyFont="1" applyFill="1" applyBorder="1" applyAlignment="1">
      <alignment horizontal="center"/>
    </xf>
    <xf numFmtId="167" fontId="6" fillId="6" borderId="0" xfId="0" applyNumberFormat="1" applyFont="1" applyFill="1" applyBorder="1" applyAlignment="1">
      <alignment horizontal="center"/>
    </xf>
    <xf numFmtId="0" fontId="6" fillId="6" borderId="0" xfId="0" applyFont="1" applyFill="1" applyBorder="1" applyAlignment="1"/>
    <xf numFmtId="0" fontId="20" fillId="6" borderId="0" xfId="0" applyFont="1" applyFill="1" applyAlignment="1">
      <alignment horizontal="center" vertical="justify"/>
    </xf>
    <xf numFmtId="0" fontId="22" fillId="10" borderId="17" xfId="0" applyFont="1" applyFill="1" applyBorder="1" applyAlignment="1">
      <alignment horizontal="center"/>
    </xf>
    <xf numFmtId="0" fontId="22" fillId="10" borderId="18" xfId="0" applyFont="1" applyFill="1" applyBorder="1" applyAlignment="1">
      <alignment horizontal="center"/>
    </xf>
    <xf numFmtId="0" fontId="22" fillId="10" borderId="19" xfId="0" applyFont="1" applyFill="1" applyBorder="1" applyAlignment="1">
      <alignment horizontal="center"/>
    </xf>
    <xf numFmtId="164" fontId="6" fillId="4" borderId="30" xfId="0" applyNumberFormat="1" applyFont="1" applyFill="1" applyBorder="1" applyAlignment="1">
      <alignment horizontal="center" vertical="center"/>
    </xf>
    <xf numFmtId="164" fontId="6" fillId="4" borderId="16" xfId="0" applyNumberFormat="1" applyFont="1" applyFill="1" applyBorder="1" applyAlignment="1">
      <alignment horizontal="center" vertical="center"/>
    </xf>
    <xf numFmtId="0" fontId="21" fillId="10" borderId="0" xfId="0" applyFont="1" applyFill="1" applyAlignment="1">
      <alignment horizontal="center" vertical="justify"/>
    </xf>
    <xf numFmtId="0" fontId="24" fillId="10" borderId="17" xfId="0" applyFont="1" applyFill="1" applyBorder="1" applyAlignment="1">
      <alignment horizontal="left"/>
    </xf>
    <xf numFmtId="0" fontId="24" fillId="10" borderId="2" xfId="0" applyFont="1" applyFill="1" applyBorder="1" applyAlignment="1">
      <alignment horizontal="center"/>
    </xf>
    <xf numFmtId="0" fontId="24" fillId="10" borderId="0" xfId="0" applyFont="1" applyFill="1" applyBorder="1" applyAlignment="1">
      <alignment horizontal="center"/>
    </xf>
    <xf numFmtId="0" fontId="24" fillId="10" borderId="12" xfId="0" applyFont="1" applyFill="1" applyBorder="1" applyAlignment="1">
      <alignment horizontal="center"/>
    </xf>
    <xf numFmtId="0" fontId="18" fillId="10" borderId="18" xfId="0" applyFont="1" applyFill="1" applyBorder="1"/>
    <xf numFmtId="0" fontId="18" fillId="10" borderId="19" xfId="0" applyFont="1" applyFill="1" applyBorder="1"/>
    <xf numFmtId="0" fontId="25" fillId="10" borderId="18" xfId="0" applyFont="1" applyFill="1" applyBorder="1"/>
    <xf numFmtId="0" fontId="25" fillId="10" borderId="19" xfId="0" applyFont="1" applyFill="1" applyBorder="1"/>
    <xf numFmtId="0" fontId="24" fillId="10" borderId="17" xfId="0" applyFont="1" applyFill="1" applyBorder="1" applyAlignment="1">
      <alignment horizontal="center"/>
    </xf>
    <xf numFmtId="0" fontId="24" fillId="10" borderId="18" xfId="0" applyFont="1" applyFill="1" applyBorder="1" applyAlignment="1">
      <alignment horizontal="center"/>
    </xf>
    <xf numFmtId="0" fontId="24" fillId="10" borderId="19" xfId="0" applyFont="1" applyFill="1" applyBorder="1" applyAlignment="1">
      <alignment horizontal="center"/>
    </xf>
    <xf numFmtId="0" fontId="26" fillId="10" borderId="20" xfId="0" applyFont="1" applyFill="1" applyBorder="1" applyAlignment="1">
      <alignment horizontal="justify"/>
    </xf>
    <xf numFmtId="0" fontId="26" fillId="10" borderId="31" xfId="0" applyFont="1" applyFill="1" applyBorder="1" applyAlignment="1">
      <alignment horizontal="justify"/>
    </xf>
    <xf numFmtId="0" fontId="26" fillId="10" borderId="13" xfId="0" applyFont="1" applyFill="1" applyBorder="1" applyAlignment="1">
      <alignment horizontal="justify"/>
    </xf>
    <xf numFmtId="0" fontId="26" fillId="10" borderId="14" xfId="0" applyFont="1" applyFill="1" applyBorder="1" applyAlignment="1">
      <alignment horizontal="justify"/>
    </xf>
    <xf numFmtId="0" fontId="24" fillId="10" borderId="17" xfId="0" applyFont="1" applyFill="1" applyBorder="1" applyAlignment="1">
      <alignment horizontal="center" vertical="center"/>
    </xf>
    <xf numFmtId="0" fontId="24" fillId="10" borderId="18" xfId="0" applyFont="1" applyFill="1" applyBorder="1" applyAlignment="1">
      <alignment horizontal="center" vertical="center"/>
    </xf>
    <xf numFmtId="0" fontId="24" fillId="10" borderId="19" xfId="0" applyFont="1" applyFill="1" applyBorder="1" applyAlignment="1">
      <alignment horizontal="center" vertical="center"/>
    </xf>
    <xf numFmtId="0" fontId="26" fillId="10" borderId="17" xfId="0" applyFont="1" applyFill="1" applyBorder="1" applyAlignment="1">
      <alignment horizontal="center"/>
    </xf>
    <xf numFmtId="0" fontId="26" fillId="10" borderId="19" xfId="0" applyFont="1" applyFill="1" applyBorder="1" applyAlignment="1">
      <alignment horizontal="center"/>
    </xf>
    <xf numFmtId="0" fontId="27" fillId="10" borderId="17" xfId="0" applyFont="1" applyFill="1" applyBorder="1" applyAlignment="1">
      <alignment horizontal="center"/>
    </xf>
    <xf numFmtId="0" fontId="27" fillId="10" borderId="18" xfId="0" applyFont="1" applyFill="1" applyBorder="1" applyAlignment="1">
      <alignment horizontal="center"/>
    </xf>
    <xf numFmtId="0" fontId="27" fillId="10" borderId="19" xfId="0" applyFont="1" applyFill="1" applyBorder="1" applyAlignment="1">
      <alignment horizontal="center"/>
    </xf>
    <xf numFmtId="0" fontId="27" fillId="10" borderId="34" xfId="0" applyFont="1" applyFill="1" applyBorder="1" applyAlignment="1">
      <alignment horizontal="center"/>
    </xf>
    <xf numFmtId="0" fontId="27" fillId="10" borderId="35" xfId="0" applyFont="1" applyFill="1" applyBorder="1" applyAlignment="1">
      <alignment horizontal="center"/>
    </xf>
    <xf numFmtId="0" fontId="27" fillId="10" borderId="36" xfId="0" applyFont="1" applyFill="1" applyBorder="1" applyAlignment="1">
      <alignment horizontal="center"/>
    </xf>
    <xf numFmtId="0" fontId="24" fillId="10" borderId="0" xfId="0" applyFont="1" applyFill="1" applyAlignment="1">
      <alignment horizontal="center"/>
    </xf>
    <xf numFmtId="0" fontId="24" fillId="10" borderId="37" xfId="0" applyFont="1" applyFill="1" applyBorder="1" applyAlignment="1">
      <alignment horizontal="center"/>
    </xf>
    <xf numFmtId="0" fontId="24" fillId="10" borderId="0" xfId="0" applyFont="1" applyFill="1"/>
    <xf numFmtId="0" fontId="28" fillId="10" borderId="0" xfId="0" applyFont="1" applyFill="1"/>
    <xf numFmtId="0" fontId="11" fillId="10" borderId="0" xfId="0" applyFont="1" applyFill="1"/>
    <xf numFmtId="0" fontId="24" fillId="10" borderId="38" xfId="0" applyFont="1" applyFill="1" applyBorder="1" applyAlignment="1">
      <alignment horizontal="center"/>
    </xf>
    <xf numFmtId="0" fontId="24" fillId="10" borderId="39" xfId="0" applyFont="1" applyFill="1" applyBorder="1" applyAlignment="1">
      <alignment horizontal="center"/>
    </xf>
    <xf numFmtId="0" fontId="24" fillId="10" borderId="8" xfId="0" applyFont="1" applyFill="1" applyBorder="1" applyAlignment="1">
      <alignment horizontal="center"/>
    </xf>
    <xf numFmtId="0" fontId="24" fillId="10" borderId="32" xfId="0" applyFont="1" applyFill="1" applyBorder="1" applyAlignment="1">
      <alignment horizontal="center"/>
    </xf>
    <xf numFmtId="0" fontId="24" fillId="10" borderId="33" xfId="0" applyFont="1" applyFill="1" applyBorder="1" applyAlignment="1">
      <alignment horizontal="center"/>
    </xf>
    <xf numFmtId="0" fontId="29" fillId="10" borderId="1" xfId="0" applyFont="1" applyFill="1" applyBorder="1" applyAlignment="1">
      <alignment horizontal="center"/>
    </xf>
    <xf numFmtId="0" fontId="24" fillId="10" borderId="28" xfId="0" applyFont="1" applyFill="1" applyBorder="1" applyAlignment="1">
      <alignment horizontal="center"/>
    </xf>
    <xf numFmtId="0" fontId="24" fillId="10" borderId="2" xfId="0" applyFont="1" applyFill="1" applyBorder="1"/>
    <xf numFmtId="0" fontId="28" fillId="10" borderId="0" xfId="0" applyFont="1" applyFill="1" applyBorder="1"/>
    <xf numFmtId="0" fontId="24" fillId="10" borderId="13" xfId="0" applyFont="1" applyFill="1" applyBorder="1"/>
    <xf numFmtId="0" fontId="28" fillId="10" borderId="3" xfId="0" applyFont="1" applyFill="1" applyBorder="1"/>
    <xf numFmtId="0" fontId="24" fillId="10" borderId="30" xfId="0" applyFont="1" applyFill="1" applyBorder="1" applyAlignment="1">
      <alignment horizontal="center"/>
    </xf>
    <xf numFmtId="0" fontId="24" fillId="10" borderId="21" xfId="0" applyFont="1" applyFill="1" applyBorder="1" applyAlignment="1">
      <alignment horizontal="center"/>
    </xf>
    <xf numFmtId="0" fontId="24" fillId="10" borderId="15" xfId="0" applyFont="1" applyFill="1" applyBorder="1" applyAlignment="1">
      <alignment horizontal="center"/>
    </xf>
    <xf numFmtId="0" fontId="24" fillId="10" borderId="5" xfId="0" applyFont="1" applyFill="1" applyBorder="1" applyAlignment="1">
      <alignment horizontal="center"/>
    </xf>
    <xf numFmtId="0" fontId="24" fillId="10" borderId="16" xfId="0" applyFont="1" applyFill="1" applyBorder="1" applyAlignment="1">
      <alignment horizontal="center"/>
    </xf>
    <xf numFmtId="0" fontId="24" fillId="10" borderId="6" xfId="0" applyFont="1" applyFill="1" applyBorder="1" applyAlignment="1">
      <alignment horizontal="center"/>
    </xf>
    <xf numFmtId="0" fontId="30" fillId="10" borderId="20" xfId="0" applyFont="1" applyFill="1" applyBorder="1"/>
    <xf numFmtId="0" fontId="24" fillId="10" borderId="11" xfId="0" applyFont="1" applyFill="1" applyBorder="1" applyAlignment="1">
      <alignment horizontal="center"/>
    </xf>
    <xf numFmtId="0" fontId="31" fillId="10" borderId="2" xfId="0" applyFont="1" applyFill="1" applyBorder="1"/>
    <xf numFmtId="0" fontId="31" fillId="10" borderId="0" xfId="0" applyFont="1" applyFill="1" applyBorder="1"/>
    <xf numFmtId="0" fontId="30" fillId="10" borderId="0" xfId="0" applyFont="1" applyFill="1" applyBorder="1"/>
    <xf numFmtId="0" fontId="31" fillId="10" borderId="13" xfId="0" applyFont="1" applyFill="1" applyBorder="1"/>
    <xf numFmtId="0" fontId="31" fillId="10" borderId="3" xfId="0" applyFont="1" applyFill="1" applyBorder="1"/>
    <xf numFmtId="0" fontId="30" fillId="10" borderId="3" xfId="0" applyFont="1" applyFill="1" applyBorder="1"/>
    <xf numFmtId="0" fontId="25" fillId="10" borderId="4" xfId="0" applyFont="1" applyFill="1" applyBorder="1" applyAlignment="1">
      <alignment horizontal="center" wrapText="1"/>
    </xf>
    <xf numFmtId="0" fontId="26" fillId="10" borderId="4" xfId="0" applyFont="1" applyFill="1" applyBorder="1" applyAlignment="1">
      <alignment horizontal="center" wrapText="1"/>
    </xf>
    <xf numFmtId="0" fontId="26" fillId="10" borderId="4" xfId="0" applyFont="1" applyFill="1" applyBorder="1" applyAlignment="1">
      <alignment horizontal="center"/>
    </xf>
    <xf numFmtId="0" fontId="25" fillId="10" borderId="4" xfId="0" applyFont="1" applyFill="1" applyBorder="1" applyAlignment="1">
      <alignment horizontal="center" vertical="top" wrapText="1"/>
    </xf>
    <xf numFmtId="0" fontId="24" fillId="10" borderId="4" xfId="0" applyFont="1" applyFill="1" applyBorder="1" applyAlignment="1">
      <alignment horizontal="center"/>
    </xf>
    <xf numFmtId="0" fontId="26" fillId="10" borderId="4" xfId="0" applyFont="1" applyFill="1" applyBorder="1" applyAlignment="1">
      <alignment horizontal="center" vertical="justify" wrapText="1"/>
    </xf>
    <xf numFmtId="0" fontId="26" fillId="10" borderId="4" xfId="0" applyFont="1" applyFill="1" applyBorder="1" applyAlignment="1">
      <alignment horizontal="center" wrapText="1"/>
    </xf>
    <xf numFmtId="0" fontId="26" fillId="10" borderId="4" xfId="0" applyFont="1" applyFill="1" applyBorder="1" applyAlignment="1">
      <alignment horizontal="center" vertical="center" wrapText="1"/>
    </xf>
    <xf numFmtId="0" fontId="32" fillId="10" borderId="4" xfId="0" applyFont="1" applyFill="1" applyBorder="1" applyAlignment="1">
      <alignment horizontal="center" wrapText="1"/>
    </xf>
    <xf numFmtId="0" fontId="26" fillId="10" borderId="4" xfId="0" applyFont="1" applyFill="1" applyBorder="1" applyAlignment="1">
      <alignment horizontal="center" vertical="top" wrapText="1"/>
    </xf>
    <xf numFmtId="0" fontId="23" fillId="10" borderId="17" xfId="0" applyFont="1" applyFill="1" applyBorder="1" applyAlignment="1">
      <alignment horizontal="center"/>
    </xf>
    <xf numFmtId="0" fontId="23" fillId="10" borderId="18" xfId="0" applyFont="1" applyFill="1" applyBorder="1" applyAlignment="1">
      <alignment horizontal="center"/>
    </xf>
    <xf numFmtId="0" fontId="23" fillId="10" borderId="19" xfId="0" applyFont="1" applyFill="1" applyBorder="1" applyAlignment="1">
      <alignment horizontal="center"/>
    </xf>
    <xf numFmtId="0" fontId="21" fillId="10" borderId="2" xfId="0" applyFont="1" applyFill="1" applyBorder="1" applyAlignment="1">
      <alignment horizontal="center" vertical="center"/>
    </xf>
    <xf numFmtId="0" fontId="21" fillId="10" borderId="0"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jp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59</xdr:row>
      <xdr:rowOff>64943</xdr:rowOff>
    </xdr:from>
    <xdr:to>
      <xdr:col>8</xdr:col>
      <xdr:colOff>141432</xdr:colOff>
      <xdr:row>83</xdr:row>
      <xdr:rowOff>41131</xdr:rowOff>
    </xdr:to>
    <xdr:pic>
      <xdr:nvPicPr>
        <xdr:cNvPr id="11092" name="37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11971193"/>
          <a:ext cx="6202796" cy="4652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400050</xdr:colOff>
      <xdr:row>63</xdr:row>
      <xdr:rowOff>9525</xdr:rowOff>
    </xdr:from>
    <xdr:to>
      <xdr:col>7</xdr:col>
      <xdr:colOff>295275</xdr:colOff>
      <xdr:row>63</xdr:row>
      <xdr:rowOff>66675</xdr:rowOff>
    </xdr:to>
    <xdr:sp macro="" textlink="">
      <xdr:nvSpPr>
        <xdr:cNvPr id="11093" name="Line 10"/>
        <xdr:cNvSpPr>
          <a:spLocks noChangeShapeType="1"/>
        </xdr:cNvSpPr>
      </xdr:nvSpPr>
      <xdr:spPr bwMode="auto">
        <a:xfrm flipV="1">
          <a:off x="1924050" y="12992100"/>
          <a:ext cx="3705225" cy="57150"/>
        </a:xfrm>
        <a:prstGeom prst="line">
          <a:avLst/>
        </a:prstGeom>
        <a:noFill/>
        <a:ln w="38100">
          <a:solidFill>
            <a:srgbClr val="8EB4E3"/>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64</xdr:row>
      <xdr:rowOff>28575</xdr:rowOff>
    </xdr:from>
    <xdr:to>
      <xdr:col>7</xdr:col>
      <xdr:colOff>219075</xdr:colOff>
      <xdr:row>64</xdr:row>
      <xdr:rowOff>76200</xdr:rowOff>
    </xdr:to>
    <xdr:sp macro="" textlink="">
      <xdr:nvSpPr>
        <xdr:cNvPr id="11094" name="Line 11"/>
        <xdr:cNvSpPr>
          <a:spLocks noChangeShapeType="1"/>
        </xdr:cNvSpPr>
      </xdr:nvSpPr>
      <xdr:spPr bwMode="auto">
        <a:xfrm flipV="1">
          <a:off x="4333875" y="13201650"/>
          <a:ext cx="1219200" cy="47625"/>
        </a:xfrm>
        <a:prstGeom prst="line">
          <a:avLst/>
        </a:prstGeom>
        <a:noFill/>
        <a:ln w="38100">
          <a:solidFill>
            <a:srgbClr val="8EB4E3"/>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371475</xdr:colOff>
      <xdr:row>61</xdr:row>
      <xdr:rowOff>171450</xdr:rowOff>
    </xdr:from>
    <xdr:to>
      <xdr:col>7</xdr:col>
      <xdr:colOff>695325</xdr:colOff>
      <xdr:row>63</xdr:row>
      <xdr:rowOff>152400</xdr:rowOff>
    </xdr:to>
    <xdr:sp macro="" textlink="">
      <xdr:nvSpPr>
        <xdr:cNvPr id="11095" name="Line 14"/>
        <xdr:cNvSpPr>
          <a:spLocks noChangeShapeType="1"/>
        </xdr:cNvSpPr>
      </xdr:nvSpPr>
      <xdr:spPr bwMode="auto">
        <a:xfrm flipH="1">
          <a:off x="5705475" y="12773025"/>
          <a:ext cx="323850" cy="361950"/>
        </a:xfrm>
        <a:prstGeom prst="line">
          <a:avLst/>
        </a:prstGeom>
        <a:noFill/>
        <a:ln w="38100">
          <a:solidFill>
            <a:srgbClr val="000000"/>
          </a:solidFill>
          <a:round/>
          <a:headEnd/>
          <a:tailEnd type="diamond" w="med" len="med"/>
        </a:ln>
        <a:extLst>
          <a:ext uri="{909E8E84-426E-40DD-AFC4-6F175D3DCCD1}">
            <a14:hiddenFill xmlns:a14="http://schemas.microsoft.com/office/drawing/2010/main">
              <a:noFill/>
            </a14:hiddenFill>
          </a:ext>
        </a:extLst>
      </xdr:spPr>
    </xdr:sp>
    <xdr:clientData/>
  </xdr:twoCellAnchor>
  <xdr:twoCellAnchor>
    <xdr:from>
      <xdr:col>3</xdr:col>
      <xdr:colOff>142875</xdr:colOff>
      <xdr:row>63</xdr:row>
      <xdr:rowOff>104775</xdr:rowOff>
    </xdr:from>
    <xdr:to>
      <xdr:col>5</xdr:col>
      <xdr:colOff>581025</xdr:colOff>
      <xdr:row>64</xdr:row>
      <xdr:rowOff>47625</xdr:rowOff>
    </xdr:to>
    <xdr:sp macro="" textlink="">
      <xdr:nvSpPr>
        <xdr:cNvPr id="11096" name="Line 18"/>
        <xdr:cNvSpPr>
          <a:spLocks noChangeShapeType="1"/>
        </xdr:cNvSpPr>
      </xdr:nvSpPr>
      <xdr:spPr bwMode="auto">
        <a:xfrm>
          <a:off x="2428875" y="13087350"/>
          <a:ext cx="1962150" cy="133350"/>
        </a:xfrm>
        <a:prstGeom prst="line">
          <a:avLst/>
        </a:prstGeom>
        <a:noFill/>
        <a:ln w="571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409575</xdr:colOff>
      <xdr:row>63</xdr:row>
      <xdr:rowOff>57150</xdr:rowOff>
    </xdr:from>
    <xdr:to>
      <xdr:col>3</xdr:col>
      <xdr:colOff>390525</xdr:colOff>
      <xdr:row>75</xdr:row>
      <xdr:rowOff>95250</xdr:rowOff>
    </xdr:to>
    <xdr:sp macro="" textlink="">
      <xdr:nvSpPr>
        <xdr:cNvPr id="11097" name="Line 19"/>
        <xdr:cNvSpPr>
          <a:spLocks noChangeShapeType="1"/>
        </xdr:cNvSpPr>
      </xdr:nvSpPr>
      <xdr:spPr bwMode="auto">
        <a:xfrm flipH="1" flipV="1">
          <a:off x="1933575" y="13039725"/>
          <a:ext cx="742950" cy="2324100"/>
        </a:xfrm>
        <a:prstGeom prst="line">
          <a:avLst/>
        </a:prstGeom>
        <a:noFill/>
        <a:ln w="571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190500</xdr:colOff>
      <xdr:row>79</xdr:row>
      <xdr:rowOff>142875</xdr:rowOff>
    </xdr:from>
    <xdr:to>
      <xdr:col>3</xdr:col>
      <xdr:colOff>457200</xdr:colOff>
      <xdr:row>80</xdr:row>
      <xdr:rowOff>0</xdr:rowOff>
    </xdr:to>
    <xdr:sp macro="" textlink="">
      <xdr:nvSpPr>
        <xdr:cNvPr id="11098" name="Line 32"/>
        <xdr:cNvSpPr>
          <a:spLocks noChangeShapeType="1"/>
        </xdr:cNvSpPr>
      </xdr:nvSpPr>
      <xdr:spPr bwMode="auto">
        <a:xfrm flipV="1">
          <a:off x="2476500" y="16173450"/>
          <a:ext cx="266700" cy="47625"/>
        </a:xfrm>
        <a:prstGeom prst="line">
          <a:avLst/>
        </a:prstGeom>
        <a:noFill/>
        <a:ln w="38100">
          <a:solidFill>
            <a:srgbClr val="FF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13</xdr:row>
      <xdr:rowOff>180975</xdr:rowOff>
    </xdr:from>
    <xdr:to>
      <xdr:col>8</xdr:col>
      <xdr:colOff>161925</xdr:colOff>
      <xdr:row>23</xdr:row>
      <xdr:rowOff>123826</xdr:rowOff>
    </xdr:to>
    <xdr:pic>
      <xdr:nvPicPr>
        <xdr:cNvPr id="11099" name="Picture 41" descr="FitInseam"/>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38775" y="3638550"/>
          <a:ext cx="81915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742950</xdr:colOff>
      <xdr:row>60</xdr:row>
      <xdr:rowOff>9525</xdr:rowOff>
    </xdr:from>
    <xdr:to>
      <xdr:col>4</xdr:col>
      <xdr:colOff>114300</xdr:colOff>
      <xdr:row>63</xdr:row>
      <xdr:rowOff>142875</xdr:rowOff>
    </xdr:to>
    <xdr:sp macro="" textlink="">
      <xdr:nvSpPr>
        <xdr:cNvPr id="11100" name="Line 53"/>
        <xdr:cNvSpPr>
          <a:spLocks noChangeShapeType="1"/>
        </xdr:cNvSpPr>
      </xdr:nvSpPr>
      <xdr:spPr bwMode="auto">
        <a:xfrm flipH="1" flipV="1">
          <a:off x="3028950" y="12420600"/>
          <a:ext cx="133350" cy="704850"/>
        </a:xfrm>
        <a:prstGeom prst="line">
          <a:avLst/>
        </a:prstGeom>
        <a:noFill/>
        <a:ln w="38100">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0</xdr:col>
      <xdr:colOff>504825</xdr:colOff>
      <xdr:row>61</xdr:row>
      <xdr:rowOff>0</xdr:rowOff>
    </xdr:from>
    <xdr:to>
      <xdr:col>1</xdr:col>
      <xdr:colOff>161925</xdr:colOff>
      <xdr:row>75</xdr:row>
      <xdr:rowOff>9525</xdr:rowOff>
    </xdr:to>
    <xdr:sp macro="" textlink="">
      <xdr:nvSpPr>
        <xdr:cNvPr id="11101" name="Line 54"/>
        <xdr:cNvSpPr>
          <a:spLocks noChangeShapeType="1"/>
        </xdr:cNvSpPr>
      </xdr:nvSpPr>
      <xdr:spPr bwMode="auto">
        <a:xfrm>
          <a:off x="504825" y="12601575"/>
          <a:ext cx="419100" cy="267652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0</xdr:col>
      <xdr:colOff>0</xdr:colOff>
      <xdr:row>11</xdr:row>
      <xdr:rowOff>140711</xdr:rowOff>
    </xdr:from>
    <xdr:ext cx="5152159" cy="3013774"/>
    <xdr:sp macro="" textlink="">
      <xdr:nvSpPr>
        <xdr:cNvPr id="33" name="32 CuadroTexto"/>
        <xdr:cNvSpPr txBox="1"/>
      </xdr:nvSpPr>
      <xdr:spPr>
        <a:xfrm>
          <a:off x="0" y="3214688"/>
          <a:ext cx="5152159" cy="301377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nSpc>
              <a:spcPts val="1600"/>
            </a:lnSpc>
          </a:pPr>
          <a:r>
            <a:rPr lang="es-ES" sz="1200">
              <a:latin typeface="Arial" pitchFamily="34" charset="0"/>
              <a:cs typeface="Arial" pitchFamily="34" charset="0"/>
            </a:rPr>
            <a:t>Vístete con la ropa que montarás normalmente en bici o en todo caso un pantalón deportivo ajustado. No te pongas zapatillas, toma un libro de cubiertas duras de un grosor aproximado de 35 mm.</a:t>
          </a:r>
        </a:p>
        <a:p>
          <a:pPr>
            <a:lnSpc>
              <a:spcPct val="150000"/>
            </a:lnSpc>
          </a:pPr>
          <a:r>
            <a:rPr lang="es-ES" sz="1200">
              <a:latin typeface="Arial" pitchFamily="34" charset="0"/>
              <a:cs typeface="Arial" pitchFamily="34" charset="0"/>
            </a:rPr>
            <a:t>Apóyate en una pared desnuda donde puedas hacer una marca en la pared con un lápiz.</a:t>
          </a:r>
        </a:p>
        <a:p>
          <a:pPr>
            <a:lnSpc>
              <a:spcPct val="150000"/>
            </a:lnSpc>
          </a:pPr>
          <a:r>
            <a:rPr lang="es-ES" sz="1200">
              <a:latin typeface="Arial" pitchFamily="34" charset="0"/>
              <a:cs typeface="Arial" pitchFamily="34" charset="0"/>
            </a:rPr>
            <a:t>El libro hace las veces de sillín de la bicicleta. Ponte de cara a la pared, coloca el libro entre las piernas y ejerce presión sobre él. Las cubiertas frontal y trasera deberían estar perpendiculares al suelo, una vez estés en esta posición, marca una raya a lo largo de la tapa superior del libro en la pared. Coge una cinta métrica y mide la distancia del suelo a la marca, esa es la medida de tu entrepierna.</a:t>
          </a:r>
        </a:p>
      </xdr:txBody>
    </xdr:sp>
    <xdr:clientData/>
  </xdr:oneCellAnchor>
  <xdr:oneCellAnchor>
    <xdr:from>
      <xdr:col>0</xdr:col>
      <xdr:colOff>21647</xdr:colOff>
      <xdr:row>33</xdr:row>
      <xdr:rowOff>140710</xdr:rowOff>
    </xdr:from>
    <xdr:ext cx="4535199" cy="1154547"/>
    <xdr:sp macro="" textlink="">
      <xdr:nvSpPr>
        <xdr:cNvPr id="34" name="33 CuadroTexto"/>
        <xdr:cNvSpPr txBox="1"/>
      </xdr:nvSpPr>
      <xdr:spPr>
        <a:xfrm>
          <a:off x="21647" y="7500937"/>
          <a:ext cx="4535199" cy="115454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nSpc>
              <a:spcPct val="200000"/>
            </a:lnSpc>
          </a:pPr>
          <a:r>
            <a:rPr lang="es-ES" sz="1200">
              <a:latin typeface="Arial" pitchFamily="34" charset="0"/>
              <a:cs typeface="Arial" pitchFamily="34" charset="0"/>
            </a:rPr>
            <a:t>Coloca el brazo apoyando el codo en una mesa con la mano extendida mirando hacia arriba y mide desde el codo hasta el extremo del dedo corazón.</a:t>
          </a:r>
        </a:p>
      </xdr:txBody>
    </xdr:sp>
    <xdr:clientData/>
  </xdr:oneCellAnchor>
  <xdr:twoCellAnchor editAs="oneCell">
    <xdr:from>
      <xdr:col>7</xdr:col>
      <xdr:colOff>123825</xdr:colOff>
      <xdr:row>29</xdr:row>
      <xdr:rowOff>38100</xdr:rowOff>
    </xdr:from>
    <xdr:to>
      <xdr:col>8</xdr:col>
      <xdr:colOff>266700</xdr:colOff>
      <xdr:row>45</xdr:row>
      <xdr:rowOff>142876</xdr:rowOff>
    </xdr:to>
    <xdr:pic>
      <xdr:nvPicPr>
        <xdr:cNvPr id="11104" name="34 Imagen" descr="Nueva imagen.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57825" y="6543675"/>
          <a:ext cx="904875" cy="3152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219075</xdr:colOff>
      <xdr:row>72</xdr:row>
      <xdr:rowOff>123825</xdr:rowOff>
    </xdr:from>
    <xdr:to>
      <xdr:col>5</xdr:col>
      <xdr:colOff>638175</xdr:colOff>
      <xdr:row>83</xdr:row>
      <xdr:rowOff>9525</xdr:rowOff>
    </xdr:to>
    <xdr:sp macro="" textlink="">
      <xdr:nvSpPr>
        <xdr:cNvPr id="11105" name="Line 1"/>
        <xdr:cNvSpPr>
          <a:spLocks noChangeShapeType="1"/>
        </xdr:cNvSpPr>
      </xdr:nvSpPr>
      <xdr:spPr bwMode="auto">
        <a:xfrm flipH="1" flipV="1">
          <a:off x="2505075" y="14820900"/>
          <a:ext cx="1943100" cy="19812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495300</xdr:colOff>
      <xdr:row>79</xdr:row>
      <xdr:rowOff>171450</xdr:rowOff>
    </xdr:from>
    <xdr:to>
      <xdr:col>3</xdr:col>
      <xdr:colOff>361950</xdr:colOff>
      <xdr:row>82</xdr:row>
      <xdr:rowOff>190500</xdr:rowOff>
    </xdr:to>
    <xdr:sp macro="" textlink="">
      <xdr:nvSpPr>
        <xdr:cNvPr id="11106" name="Line 2"/>
        <xdr:cNvSpPr>
          <a:spLocks noChangeShapeType="1"/>
        </xdr:cNvSpPr>
      </xdr:nvSpPr>
      <xdr:spPr bwMode="auto">
        <a:xfrm flipV="1">
          <a:off x="2019300" y="16202025"/>
          <a:ext cx="628650" cy="59055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64295</xdr:colOff>
      <xdr:row>69</xdr:row>
      <xdr:rowOff>36813</xdr:rowOff>
    </xdr:from>
    <xdr:to>
      <xdr:col>3</xdr:col>
      <xdr:colOff>153574</xdr:colOff>
      <xdr:row>77</xdr:row>
      <xdr:rowOff>1936</xdr:rowOff>
    </xdr:to>
    <xdr:sp macro="" textlink="">
      <xdr:nvSpPr>
        <xdr:cNvPr id="36" name="35 Abrir llave"/>
        <xdr:cNvSpPr/>
      </xdr:nvSpPr>
      <xdr:spPr>
        <a:xfrm rot="20416410">
          <a:off x="821965" y="13891358"/>
          <a:ext cx="1604620" cy="1523760"/>
        </a:xfrm>
        <a:prstGeom prst="leftBrace">
          <a:avLst>
            <a:gd name="adj1" fmla="val 8333"/>
            <a:gd name="adj2" fmla="val 55983"/>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s-ES" sz="1100"/>
        </a:p>
      </xdr:txBody>
    </xdr:sp>
    <xdr:clientData/>
  </xdr:twoCellAnchor>
  <xdr:twoCellAnchor>
    <xdr:from>
      <xdr:col>7</xdr:col>
      <xdr:colOff>228600</xdr:colOff>
      <xdr:row>63</xdr:row>
      <xdr:rowOff>19050</xdr:rowOff>
    </xdr:from>
    <xdr:to>
      <xdr:col>7</xdr:col>
      <xdr:colOff>295275</xdr:colOff>
      <xdr:row>64</xdr:row>
      <xdr:rowOff>38100</xdr:rowOff>
    </xdr:to>
    <xdr:sp macro="" textlink="">
      <xdr:nvSpPr>
        <xdr:cNvPr id="11108" name="Line 32"/>
        <xdr:cNvSpPr>
          <a:spLocks noChangeShapeType="1"/>
        </xdr:cNvSpPr>
      </xdr:nvSpPr>
      <xdr:spPr bwMode="auto">
        <a:xfrm flipH="1">
          <a:off x="5562600" y="13001625"/>
          <a:ext cx="66675" cy="209550"/>
        </a:xfrm>
        <a:prstGeom prst="line">
          <a:avLst/>
        </a:prstGeom>
        <a:noFill/>
        <a:ln w="38100">
          <a:solidFill>
            <a:srgbClr val="FF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114300</xdr:colOff>
      <xdr:row>63</xdr:row>
      <xdr:rowOff>95250</xdr:rowOff>
    </xdr:from>
    <xdr:to>
      <xdr:col>3</xdr:col>
      <xdr:colOff>180975</xdr:colOff>
      <xdr:row>80</xdr:row>
      <xdr:rowOff>19050</xdr:rowOff>
    </xdr:to>
    <xdr:sp macro="" textlink="">
      <xdr:nvSpPr>
        <xdr:cNvPr id="11109" name="Line 10"/>
        <xdr:cNvSpPr>
          <a:spLocks noChangeShapeType="1"/>
        </xdr:cNvSpPr>
      </xdr:nvSpPr>
      <xdr:spPr bwMode="auto">
        <a:xfrm flipH="1" flipV="1">
          <a:off x="2400300" y="13077825"/>
          <a:ext cx="66675" cy="3162300"/>
        </a:xfrm>
        <a:prstGeom prst="line">
          <a:avLst/>
        </a:prstGeom>
        <a:noFill/>
        <a:ln w="38100">
          <a:solidFill>
            <a:srgbClr val="00B05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400050</xdr:colOff>
      <xdr:row>75</xdr:row>
      <xdr:rowOff>85725</xdr:rowOff>
    </xdr:from>
    <xdr:to>
      <xdr:col>3</xdr:col>
      <xdr:colOff>447675</xdr:colOff>
      <xdr:row>79</xdr:row>
      <xdr:rowOff>161925</xdr:rowOff>
    </xdr:to>
    <xdr:sp macro="" textlink="">
      <xdr:nvSpPr>
        <xdr:cNvPr id="11110" name="Line 10"/>
        <xdr:cNvSpPr>
          <a:spLocks noChangeShapeType="1"/>
        </xdr:cNvSpPr>
      </xdr:nvSpPr>
      <xdr:spPr bwMode="auto">
        <a:xfrm flipH="1" flipV="1">
          <a:off x="2686050" y="15354300"/>
          <a:ext cx="47625" cy="838200"/>
        </a:xfrm>
        <a:prstGeom prst="line">
          <a:avLst/>
        </a:prstGeom>
        <a:noFill/>
        <a:ln w="38100">
          <a:solidFill>
            <a:srgbClr val="00B05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86591</xdr:colOff>
      <xdr:row>88</xdr:row>
      <xdr:rowOff>108240</xdr:rowOff>
    </xdr:from>
    <xdr:ext cx="6721619" cy="2155847"/>
    <xdr:sp macro="" textlink="">
      <xdr:nvSpPr>
        <xdr:cNvPr id="37" name="36 CuadroTexto"/>
        <xdr:cNvSpPr txBox="1"/>
      </xdr:nvSpPr>
      <xdr:spPr>
        <a:xfrm>
          <a:off x="86591" y="17664547"/>
          <a:ext cx="6721619" cy="2155847"/>
        </a:xfrm>
        <a:prstGeom prst="rect">
          <a:avLst/>
        </a:prstGeom>
        <a:ln/>
      </xdr:spPr>
      <xdr:style>
        <a:lnRef idx="2">
          <a:schemeClr val="accent2"/>
        </a:lnRef>
        <a:fillRef idx="1">
          <a:schemeClr val="lt1"/>
        </a:fillRef>
        <a:effectRef idx="0">
          <a:schemeClr val="accent2"/>
        </a:effectRef>
        <a:fontRef idx="minor">
          <a:schemeClr val="dk1"/>
        </a:fontRef>
      </xdr:style>
      <xdr:txBody>
        <a:bodyPr wrap="square" rtlCol="0" anchor="t">
          <a:spAutoFit/>
        </a:bodyPr>
        <a:lstStyle/>
        <a:p>
          <a:r>
            <a:rPr lang="es-ES" sz="1200" i="1">
              <a:solidFill>
                <a:schemeClr val="tx1"/>
              </a:solidFill>
              <a:latin typeface="+mn-lt"/>
              <a:ea typeface="+mn-ea"/>
              <a:cs typeface="Arial" pitchFamily="34" charset="0"/>
            </a:rPr>
            <a:t>La TALLA se mide desde el centro del eje central hasta el final del tubo vertical donde se coloca la tija en la que va el sillín.</a:t>
          </a:r>
        </a:p>
        <a:p>
          <a:endParaRPr lang="es-ES" sz="1200">
            <a:solidFill>
              <a:schemeClr val="tx1"/>
            </a:solidFill>
            <a:latin typeface="Arial" pitchFamily="34" charset="0"/>
            <a:ea typeface="+mn-ea"/>
            <a:cs typeface="Arial" pitchFamily="34" charset="0"/>
          </a:endParaRPr>
        </a:p>
        <a:p>
          <a:r>
            <a:rPr lang="es-ES" sz="1400" b="1" i="1" u="sng">
              <a:solidFill>
                <a:srgbClr val="FF0066"/>
              </a:solidFill>
              <a:latin typeface="Arial" pitchFamily="34" charset="0"/>
              <a:ea typeface="+mn-ea"/>
              <a:cs typeface="Arial" pitchFamily="34" charset="0"/>
            </a:rPr>
            <a:t>LAS MEDIDAS</a:t>
          </a:r>
          <a:r>
            <a:rPr lang="es-ES" sz="1400" b="1" i="1" u="sng" baseline="0">
              <a:solidFill>
                <a:srgbClr val="FF0066"/>
              </a:solidFill>
              <a:latin typeface="Arial" pitchFamily="34" charset="0"/>
              <a:ea typeface="+mn-ea"/>
              <a:cs typeface="Arial" pitchFamily="34" charset="0"/>
            </a:rPr>
            <a:t> EN ROJO SON LAS MODIFICABLES POR EL CICLISTA:</a:t>
          </a:r>
        </a:p>
        <a:p>
          <a:endParaRPr lang="es-ES" sz="1200">
            <a:latin typeface="Arial" pitchFamily="34" charset="0"/>
            <a:cs typeface="Arial" pitchFamily="34" charset="0"/>
          </a:endParaRPr>
        </a:p>
        <a:p>
          <a:r>
            <a:rPr lang="es-ES" sz="1200" i="1">
              <a:solidFill>
                <a:schemeClr val="tx1"/>
              </a:solidFill>
              <a:latin typeface="+mn-lt"/>
              <a:ea typeface="+mn-ea"/>
              <a:cs typeface="Arial" pitchFamily="34" charset="0"/>
            </a:rPr>
            <a:t>La altura del sillín que se mide desde el centro del eje, en la misma dirección del tubo vertical hasta el punto más alto del sillín.</a:t>
          </a:r>
          <a:endParaRPr lang="es-ES" sz="1200" i="1">
            <a:latin typeface="+mn-lt"/>
            <a:cs typeface="Arial" pitchFamily="34" charset="0"/>
          </a:endParaRPr>
        </a:p>
        <a:p>
          <a:r>
            <a:rPr lang="es-ES" sz="1200" i="1">
              <a:solidFill>
                <a:schemeClr val="tx1"/>
              </a:solidFill>
              <a:latin typeface="+mn-lt"/>
              <a:ea typeface="+mn-ea"/>
              <a:cs typeface="Arial" pitchFamily="34" charset="0"/>
            </a:rPr>
            <a:t>El retroceso es la diferencia entre la punta del sillín y el centro del eje, tomados como su de la punta se dejara caer una plomada.</a:t>
          </a:r>
          <a:endParaRPr lang="es-ES" sz="1200" i="1">
            <a:latin typeface="+mn-lt"/>
            <a:cs typeface="Arial" pitchFamily="34" charset="0"/>
          </a:endParaRPr>
        </a:p>
        <a:p>
          <a:r>
            <a:rPr lang="es-ES" sz="1200" i="1">
              <a:solidFill>
                <a:schemeClr val="tx1"/>
              </a:solidFill>
              <a:latin typeface="+mn-lt"/>
              <a:ea typeface="+mn-ea"/>
              <a:cs typeface="Arial" pitchFamily="34" charset="0"/>
            </a:rPr>
            <a:t>La distancia sillín-manillar se mide desde la punta del sillín hasta el centro del manillar.</a:t>
          </a:r>
          <a:endParaRPr lang="es-ES" sz="1200" i="1">
            <a:latin typeface="+mn-lt"/>
            <a:cs typeface="Arial" pitchFamily="34" charset="0"/>
          </a:endParaRPr>
        </a:p>
        <a:p>
          <a:r>
            <a:rPr lang="es-ES" sz="1200" i="1">
              <a:solidFill>
                <a:schemeClr val="tx1"/>
              </a:solidFill>
              <a:latin typeface="+mn-lt"/>
              <a:ea typeface="+mn-ea"/>
              <a:cs typeface="Arial" pitchFamily="34" charset="0"/>
            </a:rPr>
            <a:t>La diferencia de alturas es la mayor altura de la punta del sillín con respecto al centro del manillar.</a:t>
          </a:r>
          <a:endParaRPr lang="es-ES" sz="1100" i="1">
            <a:latin typeface="+mn-lt"/>
          </a:endParaRPr>
        </a:p>
      </xdr:txBody>
    </xdr:sp>
    <xdr:clientData/>
  </xdr:oneCellAnchor>
  <xdr:twoCellAnchor>
    <xdr:from>
      <xdr:col>10</xdr:col>
      <xdr:colOff>162357</xdr:colOff>
      <xdr:row>15</xdr:row>
      <xdr:rowOff>64080</xdr:rowOff>
    </xdr:from>
    <xdr:to>
      <xdr:col>16</xdr:col>
      <xdr:colOff>595313</xdr:colOff>
      <xdr:row>19</xdr:row>
      <xdr:rowOff>129887</xdr:rowOff>
    </xdr:to>
    <xdr:sp macro="" textlink="">
      <xdr:nvSpPr>
        <xdr:cNvPr id="69" name="Text Box 4"/>
        <xdr:cNvSpPr txBox="1">
          <a:spLocks noChangeArrowheads="1"/>
        </xdr:cNvSpPr>
      </xdr:nvSpPr>
      <xdr:spPr bwMode="auto">
        <a:xfrm>
          <a:off x="6981391" y="5346125"/>
          <a:ext cx="5195456" cy="845126"/>
        </a:xfrm>
        <a:prstGeom prst="rect">
          <a:avLst/>
        </a:prstGeom>
        <a:solidFill>
          <a:srgbClr val="FFFFFF"/>
        </a:solidFill>
        <a:ln w="9525">
          <a:noFill/>
          <a:miter lim="800000"/>
          <a:headEnd/>
          <a:tailEnd/>
        </a:ln>
      </xdr:spPr>
      <xdr:txBody>
        <a:bodyPr vertOverflow="clip" wrap="square" lIns="27432" tIns="18288" rIns="27432" bIns="0" anchor="t" upright="1"/>
        <a:lstStyle/>
        <a:p>
          <a:pPr algn="just" rtl="0">
            <a:defRPr sz="1000"/>
          </a:pPr>
          <a:r>
            <a:rPr lang="es-ES" sz="1200" b="0" i="0" strike="noStrike">
              <a:solidFill>
                <a:srgbClr val="000000"/>
              </a:solidFill>
              <a:latin typeface="Arial" pitchFamily="34" charset="0"/>
              <a:cs typeface="Arial" pitchFamily="34" charset="0"/>
            </a:rPr>
            <a:t>ESTANDO SENTADO SOBRE UN TABURETE SIN RESPALDO, QUE PERMITA UNA FLEXION DE 90º DE RODILLAS, APOYARSE BIEN EN LA PARED, NO SOLO ESPALDA, SINO TAMBIEN LA CADERA, SE TOMA LA DISTANCIA HORIZONTAL ENTRE LA PARED Y EL POLO ANTERIOR DE LA ROTULA</a:t>
          </a:r>
        </a:p>
      </xdr:txBody>
    </xdr:sp>
    <xdr:clientData/>
  </xdr:twoCellAnchor>
  <xdr:twoCellAnchor>
    <xdr:from>
      <xdr:col>10</xdr:col>
      <xdr:colOff>389658</xdr:colOff>
      <xdr:row>32</xdr:row>
      <xdr:rowOff>111702</xdr:rowOff>
    </xdr:from>
    <xdr:to>
      <xdr:col>16</xdr:col>
      <xdr:colOff>638607</xdr:colOff>
      <xdr:row>36</xdr:row>
      <xdr:rowOff>83127</xdr:rowOff>
    </xdr:to>
    <xdr:sp macro="" textlink="">
      <xdr:nvSpPr>
        <xdr:cNvPr id="70" name="Text Box 6"/>
        <xdr:cNvSpPr txBox="1">
          <a:spLocks noChangeArrowheads="1"/>
        </xdr:cNvSpPr>
      </xdr:nvSpPr>
      <xdr:spPr bwMode="auto">
        <a:xfrm>
          <a:off x="7208692" y="8705850"/>
          <a:ext cx="5011449" cy="750743"/>
        </a:xfrm>
        <a:prstGeom prst="rect">
          <a:avLst/>
        </a:prstGeom>
        <a:solidFill>
          <a:srgbClr val="FFFFFF"/>
        </a:solidFill>
        <a:ln w="9525">
          <a:noFill/>
          <a:miter lim="800000"/>
          <a:headEnd/>
          <a:tailEnd/>
        </a:ln>
      </xdr:spPr>
      <xdr:txBody>
        <a:bodyPr vertOverflow="clip" wrap="square" lIns="27432" tIns="18288" rIns="27432" bIns="0" anchor="t" upright="1"/>
        <a:lstStyle/>
        <a:p>
          <a:pPr algn="just" rtl="0">
            <a:defRPr sz="1000"/>
          </a:pPr>
          <a:r>
            <a:rPr lang="es-ES" sz="1100" b="0" i="0" strike="noStrike">
              <a:solidFill>
                <a:srgbClr val="000000"/>
              </a:solidFill>
              <a:latin typeface="Arial" pitchFamily="34" charset="0"/>
              <a:cs typeface="Arial" pitchFamily="34" charset="0"/>
            </a:rPr>
            <a:t>EN LA MISMA POSICION, Y CON UN ANGULO DE RODILLA DE 90º Y LA PLANTA DEL PIE TOTALMENTE APOYADA EN EL SUELO, SE MIDE LA DISTANCIA VERTICAL ENTRE EL SUELO Y EL POLO SUPERIOR DE LA ROTULA.</a:t>
          </a:r>
        </a:p>
      </xdr:txBody>
    </xdr:sp>
    <xdr:clientData/>
  </xdr:twoCellAnchor>
  <xdr:twoCellAnchor>
    <xdr:from>
      <xdr:col>10</xdr:col>
      <xdr:colOff>454603</xdr:colOff>
      <xdr:row>40</xdr:row>
      <xdr:rowOff>154998</xdr:rowOff>
    </xdr:from>
    <xdr:to>
      <xdr:col>16</xdr:col>
      <xdr:colOff>616961</xdr:colOff>
      <xdr:row>44</xdr:row>
      <xdr:rowOff>126423</xdr:rowOff>
    </xdr:to>
    <xdr:sp macro="" textlink="">
      <xdr:nvSpPr>
        <xdr:cNvPr id="71" name="Text Box 7"/>
        <xdr:cNvSpPr txBox="1">
          <a:spLocks noChangeArrowheads="1"/>
        </xdr:cNvSpPr>
      </xdr:nvSpPr>
      <xdr:spPr bwMode="auto">
        <a:xfrm>
          <a:off x="7273637" y="10307782"/>
          <a:ext cx="4924858" cy="750743"/>
        </a:xfrm>
        <a:prstGeom prst="rect">
          <a:avLst/>
        </a:prstGeom>
        <a:solidFill>
          <a:srgbClr val="FFFFFF"/>
        </a:solidFill>
        <a:ln w="9525">
          <a:noFill/>
          <a:miter lim="800000"/>
          <a:headEnd/>
          <a:tailEnd/>
        </a:ln>
      </xdr:spPr>
      <xdr:txBody>
        <a:bodyPr vertOverflow="clip" wrap="square" lIns="27432" tIns="18288" rIns="27432" bIns="0" anchor="t" upright="1"/>
        <a:lstStyle/>
        <a:p>
          <a:pPr algn="just" rtl="0">
            <a:defRPr sz="1000"/>
          </a:pPr>
          <a:r>
            <a:rPr lang="es-ES" sz="1100" b="0" i="0" strike="noStrike">
              <a:solidFill>
                <a:srgbClr val="000000"/>
              </a:solidFill>
              <a:latin typeface="Arial" pitchFamily="34" charset="0"/>
              <a:cs typeface="Arial" pitchFamily="34" charset="0"/>
            </a:rPr>
            <a:t>EN LA MISMA POSICION, Y CON LA ESPALDA VERTICAL Y BIEN APOYADA EN LA PARED, SE MIDE LA DISTANCIA VERTICAL EXISTENTE ENTRE EL PLANO DE LA SILLA Y LA PARTE SUPERIOR DE LA CLAVICULA EN SU UNION CON EL ACROMION.</a:t>
          </a:r>
        </a:p>
      </xdr:txBody>
    </xdr:sp>
    <xdr:clientData/>
  </xdr:twoCellAnchor>
  <xdr:twoCellAnchor>
    <xdr:from>
      <xdr:col>10</xdr:col>
      <xdr:colOff>281420</xdr:colOff>
      <xdr:row>23</xdr:row>
      <xdr:rowOff>87457</xdr:rowOff>
    </xdr:from>
    <xdr:to>
      <xdr:col>16</xdr:col>
      <xdr:colOff>606135</xdr:colOff>
      <xdr:row>27</xdr:row>
      <xdr:rowOff>187037</xdr:rowOff>
    </xdr:to>
    <xdr:sp macro="" textlink="">
      <xdr:nvSpPr>
        <xdr:cNvPr id="72" name="Text Box 8"/>
        <xdr:cNvSpPr txBox="1">
          <a:spLocks noChangeArrowheads="1"/>
        </xdr:cNvSpPr>
      </xdr:nvSpPr>
      <xdr:spPr bwMode="auto">
        <a:xfrm>
          <a:off x="7100454" y="6928139"/>
          <a:ext cx="5087215" cy="878898"/>
        </a:xfrm>
        <a:prstGeom prst="rect">
          <a:avLst/>
        </a:prstGeom>
        <a:solidFill>
          <a:srgbClr val="FFFFFF"/>
        </a:solidFill>
        <a:ln w="9525">
          <a:noFill/>
          <a:miter lim="800000"/>
          <a:headEnd/>
          <a:tailEnd/>
        </a:ln>
      </xdr:spPr>
      <xdr:txBody>
        <a:bodyPr vertOverflow="clip" wrap="square" lIns="27432" tIns="18288" rIns="27432" bIns="0" anchor="t" upright="1"/>
        <a:lstStyle/>
        <a:p>
          <a:pPr algn="just" rtl="0">
            <a:defRPr sz="1000"/>
          </a:pPr>
          <a:r>
            <a:rPr lang="es-ES" sz="1100" b="0" i="0" strike="noStrike">
              <a:solidFill>
                <a:srgbClr val="000000"/>
              </a:solidFill>
              <a:latin typeface="Arial" pitchFamily="34" charset="0"/>
              <a:cs typeface="Arial" pitchFamily="34" charset="0"/>
            </a:rPr>
            <a:t>EN LA MISMA POSICION, COGEMOS UN LAPIZ Y CERRAMOS LA MANO, Y ELEVAMOS EL BRAZO HASTA LA HORIZONTAL, CON CUIDADO DE NO ADELANTAR EL HOMBRO, NI ATRASARLO, PROCURAR UNA POSTURA NORMAL. SE MIDE LA DISTANCIA ENTRE EL LAPIZ Y LA PARED EN UNA LINEA QUE DISCURRE PARALELA AL SUELO</a:t>
          </a:r>
        </a:p>
      </xdr:txBody>
    </xdr:sp>
    <xdr:clientData/>
  </xdr:twoCellAnchor>
  <xdr:twoCellAnchor>
    <xdr:from>
      <xdr:col>10</xdr:col>
      <xdr:colOff>573664</xdr:colOff>
      <xdr:row>48</xdr:row>
      <xdr:rowOff>68407</xdr:rowOff>
    </xdr:from>
    <xdr:to>
      <xdr:col>16</xdr:col>
      <xdr:colOff>616960</xdr:colOff>
      <xdr:row>52</xdr:row>
      <xdr:rowOff>39831</xdr:rowOff>
    </xdr:to>
    <xdr:sp macro="" textlink="">
      <xdr:nvSpPr>
        <xdr:cNvPr id="73" name="Text Box 10"/>
        <xdr:cNvSpPr txBox="1">
          <a:spLocks noChangeArrowheads="1"/>
        </xdr:cNvSpPr>
      </xdr:nvSpPr>
      <xdr:spPr bwMode="auto">
        <a:xfrm>
          <a:off x="8150369" y="11779827"/>
          <a:ext cx="4805796" cy="750743"/>
        </a:xfrm>
        <a:prstGeom prst="rect">
          <a:avLst/>
        </a:prstGeom>
        <a:solidFill>
          <a:srgbClr val="FFFFFF"/>
        </a:solidFill>
        <a:ln w="9525">
          <a:noFill/>
          <a:miter lim="800000"/>
          <a:headEnd/>
          <a:tailEnd/>
        </a:ln>
      </xdr:spPr>
      <xdr:txBody>
        <a:bodyPr vertOverflow="clip" wrap="square" lIns="27432" tIns="18288" rIns="27432" bIns="0" anchor="t" upright="1"/>
        <a:lstStyle/>
        <a:p>
          <a:pPr algn="just" rtl="0">
            <a:defRPr sz="1000"/>
          </a:pPr>
          <a:r>
            <a:rPr lang="es-ES" sz="1100" b="0" i="0" strike="noStrike">
              <a:solidFill>
                <a:srgbClr val="000000"/>
              </a:solidFill>
              <a:latin typeface="Arial" pitchFamily="34" charset="0"/>
              <a:cs typeface="Arial" pitchFamily="34" charset="0"/>
            </a:rPr>
            <a:t>SE COLOCA EL BRAZO FLEXIONADO EN UN ANGULO DE 45º POR EL CODO, Y SE MIDE LA DISTANCIA ENTRE EL LAPIZ QUE AGARRAMOS CON EL PUÑO CERRADO, Y EL OLECRANON (PARTE POSTERIOR DEL CODO) </a:t>
          </a:r>
        </a:p>
      </xdr:txBody>
    </xdr:sp>
    <xdr:clientData/>
  </xdr:twoCellAnchor>
  <xdr:twoCellAnchor>
    <xdr:from>
      <xdr:col>10</xdr:col>
      <xdr:colOff>9525</xdr:colOff>
      <xdr:row>102</xdr:row>
      <xdr:rowOff>106940</xdr:rowOff>
    </xdr:from>
    <xdr:to>
      <xdr:col>17</xdr:col>
      <xdr:colOff>733425</xdr:colOff>
      <xdr:row>108</xdr:row>
      <xdr:rowOff>125989</xdr:rowOff>
    </xdr:to>
    <xdr:sp macro="" textlink="">
      <xdr:nvSpPr>
        <xdr:cNvPr id="74" name="Text Box 11"/>
        <xdr:cNvSpPr txBox="1">
          <a:spLocks noChangeArrowheads="1"/>
        </xdr:cNvSpPr>
      </xdr:nvSpPr>
      <xdr:spPr bwMode="auto">
        <a:xfrm>
          <a:off x="7586230" y="20001201"/>
          <a:ext cx="6244070" cy="1188027"/>
        </a:xfrm>
        <a:prstGeom prst="rect">
          <a:avLst/>
        </a:prstGeom>
        <a:solidFill>
          <a:srgbClr val="FFFFFF"/>
        </a:solidFill>
        <a:ln w="9525">
          <a:noFill/>
          <a:miter lim="800000"/>
          <a:headEnd/>
          <a:tailEnd/>
        </a:ln>
      </xdr:spPr>
      <xdr:txBody>
        <a:bodyPr vertOverflow="clip" wrap="square" lIns="27432" tIns="18288" rIns="27432" bIns="0" anchor="t" upright="1"/>
        <a:lstStyle/>
        <a:p>
          <a:pPr algn="just" rtl="0">
            <a:defRPr sz="1000"/>
          </a:pPr>
          <a:r>
            <a:rPr lang="es-ES" sz="1200" b="0" i="0" strike="noStrike">
              <a:solidFill>
                <a:srgbClr val="000000"/>
              </a:solidFill>
              <a:latin typeface="Arial" pitchFamily="34" charset="0"/>
              <a:cs typeface="Arial" pitchFamily="34" charset="0"/>
            </a:rPr>
            <a:t>EN EL CASO DE QUE EL INDICE </a:t>
          </a:r>
          <a:r>
            <a:rPr lang="es-ES" sz="1200" b="1" i="0" strike="noStrike">
              <a:solidFill>
                <a:srgbClr val="000000"/>
              </a:solidFill>
              <a:latin typeface="Arial" pitchFamily="34" charset="0"/>
              <a:cs typeface="Arial" pitchFamily="34" charset="0"/>
            </a:rPr>
            <a:t>T/E</a:t>
          </a:r>
          <a:r>
            <a:rPr lang="es-ES" sz="1200" b="0" i="0" strike="noStrike">
              <a:solidFill>
                <a:srgbClr val="000000"/>
              </a:solidFill>
              <a:latin typeface="Arial" pitchFamily="34" charset="0"/>
              <a:cs typeface="Arial" pitchFamily="34" charset="0"/>
            </a:rPr>
            <a:t>  Y </a:t>
          </a:r>
          <a:r>
            <a:rPr lang="es-ES" sz="1200" b="1" i="0" strike="noStrike">
              <a:solidFill>
                <a:srgbClr val="000000"/>
              </a:solidFill>
              <a:latin typeface="Arial" pitchFamily="34" charset="0"/>
              <a:cs typeface="Arial" pitchFamily="34" charset="0"/>
            </a:rPr>
            <a:t>A/E</a:t>
          </a:r>
          <a:r>
            <a:rPr lang="es-ES" sz="1200" b="0" i="0" strike="noStrike">
              <a:solidFill>
                <a:srgbClr val="000000"/>
              </a:solidFill>
              <a:latin typeface="Arial" pitchFamily="34" charset="0"/>
              <a:cs typeface="Arial" pitchFamily="34" charset="0"/>
            </a:rPr>
            <a:t> SEAN SIMILARES A LOS VALORES DE REFERENCIA ESTANDAR, EL CUADRO DEBERÍA SER CUADRADO. SIN EMBARGO UNAS RELACIONES MUY BAJAS RESPECTO A REF ESTANDAR, ACONSEJAN LA ELECCION DE UN CUADRO CORTO (MENOR LONGITUD QUE ALTURA), MIENTRAS QUE UNAS RELACIONES ALTAS CON RESPECTO A LA REF ESTANDAR ACONSEJAN LA ELECCION DE UN CUADRO LARGO (MAYOR LONGITUD QUE ALTURA).</a:t>
          </a:r>
        </a:p>
        <a:p>
          <a:pPr algn="just" rtl="0">
            <a:defRPr sz="1000"/>
          </a:pPr>
          <a:endParaRPr lang="es-ES" sz="1200" b="0" i="0" strike="noStrike">
            <a:solidFill>
              <a:srgbClr val="000000"/>
            </a:solidFill>
            <a:latin typeface="Arial" pitchFamily="34" charset="0"/>
            <a:cs typeface="Arial" pitchFamily="34" charset="0"/>
          </a:endParaRPr>
        </a:p>
      </xdr:txBody>
    </xdr:sp>
    <xdr:clientData/>
  </xdr:twoCellAnchor>
  <xdr:twoCellAnchor>
    <xdr:from>
      <xdr:col>9</xdr:col>
      <xdr:colOff>713077</xdr:colOff>
      <xdr:row>110</xdr:row>
      <xdr:rowOff>160193</xdr:rowOff>
    </xdr:from>
    <xdr:to>
      <xdr:col>17</xdr:col>
      <xdr:colOff>649432</xdr:colOff>
      <xdr:row>112</xdr:row>
      <xdr:rowOff>119062</xdr:rowOff>
    </xdr:to>
    <xdr:sp macro="" textlink="">
      <xdr:nvSpPr>
        <xdr:cNvPr id="75" name="Text Box 16"/>
        <xdr:cNvSpPr txBox="1">
          <a:spLocks noChangeArrowheads="1"/>
        </xdr:cNvSpPr>
      </xdr:nvSpPr>
      <xdr:spPr bwMode="auto">
        <a:xfrm>
          <a:off x="7532111" y="21613091"/>
          <a:ext cx="6214196" cy="348528"/>
        </a:xfrm>
        <a:prstGeom prst="rect">
          <a:avLst/>
        </a:prstGeom>
        <a:solidFill>
          <a:srgbClr val="FFFFFF"/>
        </a:solidFill>
        <a:ln w="9525">
          <a:noFill/>
          <a:miter lim="800000"/>
          <a:headEnd/>
          <a:tailEnd/>
        </a:ln>
      </xdr:spPr>
      <xdr:txBody>
        <a:bodyPr vertOverflow="clip" wrap="square" lIns="27432" tIns="18288" rIns="27432" bIns="0" anchor="t" upright="1"/>
        <a:lstStyle/>
        <a:p>
          <a:pPr algn="just" rtl="0">
            <a:defRPr sz="1000"/>
          </a:pPr>
          <a:r>
            <a:rPr lang="es-ES" sz="1100" b="0" i="0" strike="noStrike">
              <a:solidFill>
                <a:srgbClr val="000000"/>
              </a:solidFill>
              <a:latin typeface="Arial" pitchFamily="34" charset="0"/>
              <a:cs typeface="Arial" pitchFamily="34" charset="0"/>
            </a:rPr>
            <a:t>(AS)= MEDIDO DESDE EL PUNTO MAS ALTO DEL HUECO O ZONA CONCAVA DEL SILLIN, HASTA EL CENTRO DE LA CAJA PEDALIER</a:t>
          </a:r>
        </a:p>
      </xdr:txBody>
    </xdr:sp>
    <xdr:clientData/>
  </xdr:twoCellAnchor>
  <xdr:twoCellAnchor>
    <xdr:from>
      <xdr:col>9</xdr:col>
      <xdr:colOff>745548</xdr:colOff>
      <xdr:row>115</xdr:row>
      <xdr:rowOff>127722</xdr:rowOff>
    </xdr:from>
    <xdr:to>
      <xdr:col>17</xdr:col>
      <xdr:colOff>683202</xdr:colOff>
      <xdr:row>119</xdr:row>
      <xdr:rowOff>70571</xdr:rowOff>
    </xdr:to>
    <xdr:sp macro="" textlink="">
      <xdr:nvSpPr>
        <xdr:cNvPr id="76" name="Text Box 17"/>
        <xdr:cNvSpPr txBox="1">
          <a:spLocks noChangeArrowheads="1"/>
        </xdr:cNvSpPr>
      </xdr:nvSpPr>
      <xdr:spPr bwMode="auto">
        <a:xfrm>
          <a:off x="7564582" y="22554767"/>
          <a:ext cx="6215495" cy="722168"/>
        </a:xfrm>
        <a:prstGeom prst="rect">
          <a:avLst/>
        </a:prstGeom>
        <a:solidFill>
          <a:srgbClr val="FFFFFF"/>
        </a:solidFill>
        <a:ln w="9525">
          <a:noFill/>
          <a:miter lim="800000"/>
          <a:headEnd/>
          <a:tailEnd/>
        </a:ln>
      </xdr:spPr>
      <xdr:txBody>
        <a:bodyPr vertOverflow="clip" wrap="square" lIns="27432" tIns="18288" rIns="27432" bIns="0" anchor="t" upright="1"/>
        <a:lstStyle/>
        <a:p>
          <a:pPr algn="just" rtl="0">
            <a:lnSpc>
              <a:spcPts val="1100"/>
            </a:lnSpc>
            <a:defRPr sz="1000"/>
          </a:pPr>
          <a:r>
            <a:rPr lang="es-ES" sz="1100" b="0" i="0" strike="noStrike">
              <a:solidFill>
                <a:srgbClr val="000000"/>
              </a:solidFill>
              <a:latin typeface="Arial" pitchFamily="34" charset="0"/>
              <a:cs typeface="Arial" pitchFamily="34" charset="0"/>
            </a:rPr>
            <a:t>(R)= SE TIRA UNA PLOMADA SOBRE LA VERTICAL QUE CRUCE EL TUBO HORIZONTAL Y A LA CAJA PEDALIER POR SU CENTRO. UNA VEZ DETERMINADO EL PUNTO EN EL TUBO HORIZONTAL, SE COLOCA UNA ESCUADRA SOBRE EL TUBO HORIZONTAL, Y EL SEGMENTO QUE QUEDA PERPENDICULAR AL SUELO, ENFRENTADO A LA PUNTA DEL SILLIN.</a:t>
          </a:r>
        </a:p>
      </xdr:txBody>
    </xdr:sp>
    <xdr:clientData/>
  </xdr:twoCellAnchor>
  <xdr:twoCellAnchor>
    <xdr:from>
      <xdr:col>10</xdr:col>
      <xdr:colOff>9525</xdr:colOff>
      <xdr:row>121</xdr:row>
      <xdr:rowOff>95250</xdr:rowOff>
    </xdr:from>
    <xdr:to>
      <xdr:col>17</xdr:col>
      <xdr:colOff>703551</xdr:colOff>
      <xdr:row>123</xdr:row>
      <xdr:rowOff>75767</xdr:rowOff>
    </xdr:to>
    <xdr:sp macro="" textlink="">
      <xdr:nvSpPr>
        <xdr:cNvPr id="77" name="Text Box 18"/>
        <xdr:cNvSpPr txBox="1">
          <a:spLocks noChangeArrowheads="1"/>
        </xdr:cNvSpPr>
      </xdr:nvSpPr>
      <xdr:spPr bwMode="auto">
        <a:xfrm>
          <a:off x="7586230" y="23691273"/>
          <a:ext cx="6214196" cy="370176"/>
        </a:xfrm>
        <a:prstGeom prst="rect">
          <a:avLst/>
        </a:prstGeom>
        <a:solidFill>
          <a:srgbClr val="FFFFFF"/>
        </a:solidFill>
        <a:ln w="9525">
          <a:noFill/>
          <a:miter lim="800000"/>
          <a:headEnd/>
          <a:tailEnd/>
        </a:ln>
      </xdr:spPr>
      <xdr:txBody>
        <a:bodyPr vertOverflow="clip" wrap="square" lIns="27432" tIns="18288" rIns="27432" bIns="0" anchor="t" upright="1"/>
        <a:lstStyle/>
        <a:p>
          <a:pPr algn="just" rtl="0">
            <a:defRPr sz="1000"/>
          </a:pPr>
          <a:r>
            <a:rPr lang="es-ES" sz="1100" b="0" i="0" strike="noStrike">
              <a:solidFill>
                <a:srgbClr val="000000"/>
              </a:solidFill>
              <a:latin typeface="Arial" pitchFamily="34" charset="0"/>
              <a:cs typeface="Arial" pitchFamily="34" charset="0"/>
            </a:rPr>
            <a:t>(SM)= MEDIDO DESDE LA PUNTA DEL SILLIN HASTA EL EXTREMO DE LA POTENCIA QUE ABRAZA AL MANILLAR</a:t>
          </a:r>
        </a:p>
      </xdr:txBody>
    </xdr:sp>
    <xdr:clientData/>
  </xdr:twoCellAnchor>
  <xdr:twoCellAnchor>
    <xdr:from>
      <xdr:col>10</xdr:col>
      <xdr:colOff>9526</xdr:colOff>
      <xdr:row>125</xdr:row>
      <xdr:rowOff>162359</xdr:rowOff>
    </xdr:from>
    <xdr:to>
      <xdr:col>17</xdr:col>
      <xdr:colOff>714376</xdr:colOff>
      <xdr:row>127</xdr:row>
      <xdr:rowOff>173182</xdr:rowOff>
    </xdr:to>
    <xdr:sp macro="" textlink="">
      <xdr:nvSpPr>
        <xdr:cNvPr id="78" name="Text Box 19"/>
        <xdr:cNvSpPr txBox="1">
          <a:spLocks noChangeArrowheads="1"/>
        </xdr:cNvSpPr>
      </xdr:nvSpPr>
      <xdr:spPr bwMode="auto">
        <a:xfrm>
          <a:off x="7586231" y="24537700"/>
          <a:ext cx="6225020" cy="400482"/>
        </a:xfrm>
        <a:prstGeom prst="rect">
          <a:avLst/>
        </a:prstGeom>
        <a:solidFill>
          <a:srgbClr val="FFFFFF"/>
        </a:solidFill>
        <a:ln w="9525">
          <a:noFill/>
          <a:miter lim="800000"/>
          <a:headEnd/>
          <a:tailEnd/>
        </a:ln>
      </xdr:spPr>
      <xdr:txBody>
        <a:bodyPr vertOverflow="clip" wrap="square" lIns="27432" tIns="18288" rIns="27432" bIns="0" anchor="t" upright="1"/>
        <a:lstStyle/>
        <a:p>
          <a:pPr algn="just" rtl="0">
            <a:defRPr sz="1000"/>
          </a:pPr>
          <a:r>
            <a:rPr lang="es-ES" sz="1100" b="0" i="0" strike="noStrike">
              <a:solidFill>
                <a:srgbClr val="000000"/>
              </a:solidFill>
              <a:latin typeface="Arial" pitchFamily="34" charset="0"/>
              <a:cs typeface="Arial" pitchFamily="34" charset="0"/>
            </a:rPr>
            <a:t>(ST)= SE OBTIENE POR LA DIFERENCIA ENTRE LAS ALTURAS DE LA PONTENCIA AL TUBO HORIZONTAL Y DE LA ALTURA DE LA PARTE SUPERIOR DEL SILLIN AL TUBO HORIZONTAL</a:t>
          </a:r>
        </a:p>
      </xdr:txBody>
    </xdr:sp>
    <xdr:clientData/>
  </xdr:twoCellAnchor>
  <xdr:twoCellAnchor editAs="oneCell">
    <xdr:from>
      <xdr:col>10</xdr:col>
      <xdr:colOff>429492</xdr:colOff>
      <xdr:row>62</xdr:row>
      <xdr:rowOff>123305</xdr:rowOff>
    </xdr:from>
    <xdr:to>
      <xdr:col>17</xdr:col>
      <xdr:colOff>595314</xdr:colOff>
      <xdr:row>80</xdr:row>
      <xdr:rowOff>27969</xdr:rowOff>
    </xdr:to>
    <xdr:pic>
      <xdr:nvPicPr>
        <xdr:cNvPr id="11122" name="Picture 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7908782" y="12614044"/>
          <a:ext cx="5685992" cy="34115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887559</xdr:colOff>
      <xdr:row>57</xdr:row>
      <xdr:rowOff>3</xdr:rowOff>
    </xdr:from>
    <xdr:to>
      <xdr:col>11</xdr:col>
      <xdr:colOff>151534</xdr:colOff>
      <xdr:row>74</xdr:row>
      <xdr:rowOff>32470</xdr:rowOff>
    </xdr:to>
    <xdr:cxnSp macro="">
      <xdr:nvCxnSpPr>
        <xdr:cNvPr id="83" name="82 Conector recto de flecha"/>
        <xdr:cNvCxnSpPr/>
      </xdr:nvCxnSpPr>
      <xdr:spPr>
        <a:xfrm rot="16200000" flipH="1">
          <a:off x="6813626" y="13589362"/>
          <a:ext cx="3344570" cy="23812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400050</xdr:colOff>
      <xdr:row>62</xdr:row>
      <xdr:rowOff>133350</xdr:rowOff>
    </xdr:from>
    <xdr:to>
      <xdr:col>13</xdr:col>
      <xdr:colOff>461616</xdr:colOff>
      <xdr:row>75</xdr:row>
      <xdr:rowOff>87524</xdr:rowOff>
    </xdr:to>
    <xdr:cxnSp macro="">
      <xdr:nvCxnSpPr>
        <xdr:cNvPr id="11124" name="4 Conector recto de flecha"/>
        <xdr:cNvCxnSpPr>
          <a:cxnSpLocks noChangeShapeType="1"/>
          <a:endCxn id="53" idx="2"/>
        </xdr:cNvCxnSpPr>
      </xdr:nvCxnSpPr>
      <xdr:spPr bwMode="auto">
        <a:xfrm>
          <a:off x="9611158" y="12624089"/>
          <a:ext cx="819236" cy="2486958"/>
        </a:xfrm>
        <a:prstGeom prst="straightConnector1">
          <a:avLst/>
        </a:prstGeom>
        <a:noFill/>
        <a:ln w="76200" algn="ctr">
          <a:solidFill>
            <a:srgbClr val="FF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11</xdr:col>
      <xdr:colOff>497901</xdr:colOff>
      <xdr:row>68</xdr:row>
      <xdr:rowOff>86591</xdr:rowOff>
    </xdr:from>
    <xdr:to>
      <xdr:col>13</xdr:col>
      <xdr:colOff>21648</xdr:colOff>
      <xdr:row>82</xdr:row>
      <xdr:rowOff>173189</xdr:rowOff>
    </xdr:to>
    <xdr:cxnSp macro="">
      <xdr:nvCxnSpPr>
        <xdr:cNvPr id="85" name="84 Conector recto de flecha"/>
        <xdr:cNvCxnSpPr/>
      </xdr:nvCxnSpPr>
      <xdr:spPr>
        <a:xfrm rot="5400000" flipH="1" flipV="1">
          <a:off x="8161191" y="14828698"/>
          <a:ext cx="2814212" cy="1039088"/>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97849</xdr:colOff>
      <xdr:row>62</xdr:row>
      <xdr:rowOff>104779</xdr:rowOff>
    </xdr:from>
    <xdr:to>
      <xdr:col>13</xdr:col>
      <xdr:colOff>135518</xdr:colOff>
      <xdr:row>78</xdr:row>
      <xdr:rowOff>86591</xdr:rowOff>
    </xdr:to>
    <xdr:cxnSp macro="">
      <xdr:nvCxnSpPr>
        <xdr:cNvPr id="86" name="85 Conector recto"/>
        <xdr:cNvCxnSpPr>
          <a:endCxn id="11137" idx="0"/>
        </xdr:cNvCxnSpPr>
      </xdr:nvCxnSpPr>
      <xdr:spPr>
        <a:xfrm rot="5400000">
          <a:off x="8633334" y="14321055"/>
          <a:ext cx="3099085" cy="37669"/>
        </a:xfrm>
        <a:prstGeom prst="line">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398724</xdr:colOff>
      <xdr:row>75</xdr:row>
      <xdr:rowOff>129889</xdr:rowOff>
    </xdr:from>
    <xdr:to>
      <xdr:col>13</xdr:col>
      <xdr:colOff>432956</xdr:colOff>
      <xdr:row>78</xdr:row>
      <xdr:rowOff>18975</xdr:rowOff>
    </xdr:to>
    <xdr:cxnSp macro="">
      <xdr:nvCxnSpPr>
        <xdr:cNvPr id="88" name="87 Conector recto"/>
        <xdr:cNvCxnSpPr/>
      </xdr:nvCxnSpPr>
      <xdr:spPr>
        <a:xfrm rot="5400000">
          <a:off x="10245245" y="15567913"/>
          <a:ext cx="473575" cy="34232"/>
        </a:xfrm>
        <a:prstGeom prst="line">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281423</xdr:colOff>
      <xdr:row>78</xdr:row>
      <xdr:rowOff>86594</xdr:rowOff>
    </xdr:from>
    <xdr:to>
      <xdr:col>15</xdr:col>
      <xdr:colOff>487074</xdr:colOff>
      <xdr:row>83</xdr:row>
      <xdr:rowOff>10825</xdr:rowOff>
    </xdr:to>
    <xdr:cxnSp macro="">
      <xdr:nvCxnSpPr>
        <xdr:cNvPr id="90" name="89 Conector recto de flecha"/>
        <xdr:cNvCxnSpPr/>
      </xdr:nvCxnSpPr>
      <xdr:spPr>
        <a:xfrm rot="10800000">
          <a:off x="10347616" y="15889435"/>
          <a:ext cx="1720992" cy="898379"/>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95250</xdr:colOff>
      <xdr:row>62</xdr:row>
      <xdr:rowOff>161925</xdr:rowOff>
    </xdr:from>
    <xdr:to>
      <xdr:col>15</xdr:col>
      <xdr:colOff>581025</xdr:colOff>
      <xdr:row>63</xdr:row>
      <xdr:rowOff>161925</xdr:rowOff>
    </xdr:to>
    <xdr:cxnSp macro="">
      <xdr:nvCxnSpPr>
        <xdr:cNvPr id="11129" name="17 Conector recto de flecha"/>
        <xdr:cNvCxnSpPr>
          <a:cxnSpLocks noChangeShapeType="1"/>
        </xdr:cNvCxnSpPr>
      </xdr:nvCxnSpPr>
      <xdr:spPr bwMode="auto">
        <a:xfrm>
          <a:off x="10106025" y="12954000"/>
          <a:ext cx="2009775" cy="190500"/>
        </a:xfrm>
        <a:prstGeom prst="straightConnector1">
          <a:avLst/>
        </a:prstGeom>
        <a:noFill/>
        <a:ln w="3810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14</xdr:col>
      <xdr:colOff>129890</xdr:colOff>
      <xdr:row>56</xdr:row>
      <xdr:rowOff>173186</xdr:rowOff>
    </xdr:from>
    <xdr:to>
      <xdr:col>14</xdr:col>
      <xdr:colOff>146776</xdr:colOff>
      <xdr:row>63</xdr:row>
      <xdr:rowOff>10826</xdr:rowOff>
    </xdr:to>
    <xdr:cxnSp macro="">
      <xdr:nvCxnSpPr>
        <xdr:cNvPr id="92" name="91 Conector recto de flecha"/>
        <xdr:cNvCxnSpPr/>
      </xdr:nvCxnSpPr>
      <xdr:spPr>
        <a:xfrm rot="5400000">
          <a:off x="10361473" y="12282058"/>
          <a:ext cx="1201447" cy="16886"/>
        </a:xfrm>
        <a:prstGeom prst="straightConnector1">
          <a:avLst/>
        </a:prstGeom>
        <a:ln w="381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411307</xdr:colOff>
      <xdr:row>62</xdr:row>
      <xdr:rowOff>72738</xdr:rowOff>
    </xdr:from>
    <xdr:to>
      <xdr:col>17</xdr:col>
      <xdr:colOff>45461</xdr:colOff>
      <xdr:row>62</xdr:row>
      <xdr:rowOff>140712</xdr:rowOff>
    </xdr:to>
    <xdr:cxnSp macro="">
      <xdr:nvCxnSpPr>
        <xdr:cNvPr id="93" name="92 Conector recto"/>
        <xdr:cNvCxnSpPr/>
      </xdr:nvCxnSpPr>
      <xdr:spPr>
        <a:xfrm flipV="1">
          <a:off x="9719830" y="12758306"/>
          <a:ext cx="3422506" cy="67974"/>
        </a:xfrm>
        <a:prstGeom prst="line">
          <a:avLst/>
        </a:prstGeom>
        <a:ln w="28575">
          <a:solidFill>
            <a:schemeClr val="tx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497898</xdr:colOff>
      <xdr:row>63</xdr:row>
      <xdr:rowOff>103043</xdr:rowOff>
    </xdr:from>
    <xdr:to>
      <xdr:col>16</xdr:col>
      <xdr:colOff>703551</xdr:colOff>
      <xdr:row>63</xdr:row>
      <xdr:rowOff>119062</xdr:rowOff>
    </xdr:to>
    <xdr:cxnSp macro="">
      <xdr:nvCxnSpPr>
        <xdr:cNvPr id="94" name="93 Conector recto"/>
        <xdr:cNvCxnSpPr/>
      </xdr:nvCxnSpPr>
      <xdr:spPr>
        <a:xfrm flipV="1">
          <a:off x="12079432" y="12983441"/>
          <a:ext cx="963324" cy="16019"/>
        </a:xfrm>
        <a:prstGeom prst="line">
          <a:avLst/>
        </a:prstGeom>
        <a:ln w="28575">
          <a:solidFill>
            <a:schemeClr val="tx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54120</xdr:colOff>
      <xdr:row>59</xdr:row>
      <xdr:rowOff>181768</xdr:rowOff>
    </xdr:from>
    <xdr:to>
      <xdr:col>17</xdr:col>
      <xdr:colOff>446741</xdr:colOff>
      <xdr:row>63</xdr:row>
      <xdr:rowOff>21647</xdr:rowOff>
    </xdr:to>
    <xdr:cxnSp macro="">
      <xdr:nvCxnSpPr>
        <xdr:cNvPr id="96" name="95 Conector recto de flecha"/>
        <xdr:cNvCxnSpPr/>
      </xdr:nvCxnSpPr>
      <xdr:spPr>
        <a:xfrm rot="5400000">
          <a:off x="13037707" y="12396136"/>
          <a:ext cx="619197" cy="392621"/>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0</xdr:colOff>
      <xdr:row>10</xdr:row>
      <xdr:rowOff>75767</xdr:rowOff>
    </xdr:from>
    <xdr:ext cx="6072188" cy="269369"/>
    <xdr:sp macro="" textlink="">
      <xdr:nvSpPr>
        <xdr:cNvPr id="97" name="96 CuadroTexto"/>
        <xdr:cNvSpPr txBox="1"/>
      </xdr:nvSpPr>
      <xdr:spPr>
        <a:xfrm>
          <a:off x="7576705" y="2630199"/>
          <a:ext cx="6072188" cy="26936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ES" sz="1200">
              <a:latin typeface="Arial" pitchFamily="34" charset="0"/>
              <a:cs typeface="Arial" pitchFamily="34" charset="0"/>
            </a:rPr>
            <a:t>VER</a:t>
          </a:r>
          <a:r>
            <a:rPr lang="es-ES" sz="1200" baseline="0">
              <a:latin typeface="Arial" pitchFamily="34" charset="0"/>
              <a:cs typeface="Arial" pitchFamily="34" charset="0"/>
            </a:rPr>
            <a:t> INSTRUCCIONES EN LAS MEDIDAS PARA BICICLETAS MTB</a:t>
          </a:r>
          <a:endParaRPr lang="es-ES" sz="1200">
            <a:latin typeface="Arial" pitchFamily="34" charset="0"/>
            <a:cs typeface="Arial" pitchFamily="34" charset="0"/>
          </a:endParaRPr>
        </a:p>
      </xdr:txBody>
    </xdr:sp>
    <xdr:clientData/>
  </xdr:oneCellAnchor>
  <xdr:twoCellAnchor>
    <xdr:from>
      <xdr:col>11</xdr:col>
      <xdr:colOff>50149</xdr:colOff>
      <xdr:row>67</xdr:row>
      <xdr:rowOff>35814</xdr:rowOff>
    </xdr:from>
    <xdr:to>
      <xdr:col>13</xdr:col>
      <xdr:colOff>181630</xdr:colOff>
      <xdr:row>77</xdr:row>
      <xdr:rowOff>32873</xdr:rowOff>
    </xdr:to>
    <xdr:sp macro="" textlink="">
      <xdr:nvSpPr>
        <xdr:cNvPr id="53" name="52 Abrir llave"/>
        <xdr:cNvSpPr/>
      </xdr:nvSpPr>
      <xdr:spPr>
        <a:xfrm rot="20416410">
          <a:off x="8503587" y="13500700"/>
          <a:ext cx="1646821" cy="1945355"/>
        </a:xfrm>
        <a:prstGeom prst="leftBrace">
          <a:avLst>
            <a:gd name="adj1" fmla="val 8333"/>
            <a:gd name="adj2" fmla="val 55711"/>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s-ES" sz="1100"/>
        </a:p>
      </xdr:txBody>
    </xdr:sp>
    <xdr:clientData/>
  </xdr:twoCellAnchor>
  <xdr:twoCellAnchor>
    <xdr:from>
      <xdr:col>16</xdr:col>
      <xdr:colOff>685800</xdr:colOff>
      <xdr:row>62</xdr:row>
      <xdr:rowOff>95250</xdr:rowOff>
    </xdr:from>
    <xdr:to>
      <xdr:col>17</xdr:col>
      <xdr:colOff>28575</xdr:colOff>
      <xdr:row>63</xdr:row>
      <xdr:rowOff>142875</xdr:rowOff>
    </xdr:to>
    <xdr:sp macro="" textlink="">
      <xdr:nvSpPr>
        <xdr:cNvPr id="11136" name="Line 32"/>
        <xdr:cNvSpPr>
          <a:spLocks noChangeShapeType="1"/>
        </xdr:cNvSpPr>
      </xdr:nvSpPr>
      <xdr:spPr bwMode="auto">
        <a:xfrm flipH="1">
          <a:off x="12982575" y="12887325"/>
          <a:ext cx="104775" cy="238125"/>
        </a:xfrm>
        <a:prstGeom prst="line">
          <a:avLst/>
        </a:prstGeom>
        <a:noFill/>
        <a:ln w="38100">
          <a:solidFill>
            <a:srgbClr val="FF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95250</xdr:colOff>
      <xdr:row>78</xdr:row>
      <xdr:rowOff>19050</xdr:rowOff>
    </xdr:from>
    <xdr:to>
      <xdr:col>13</xdr:col>
      <xdr:colOff>447675</xdr:colOff>
      <xdr:row>78</xdr:row>
      <xdr:rowOff>85725</xdr:rowOff>
    </xdr:to>
    <xdr:sp macro="" textlink="">
      <xdr:nvSpPr>
        <xdr:cNvPr id="11137" name="Line 32"/>
        <xdr:cNvSpPr>
          <a:spLocks noChangeShapeType="1"/>
        </xdr:cNvSpPr>
      </xdr:nvSpPr>
      <xdr:spPr bwMode="auto">
        <a:xfrm flipV="1">
          <a:off x="10106025" y="15859125"/>
          <a:ext cx="352425" cy="66675"/>
        </a:xfrm>
        <a:prstGeom prst="line">
          <a:avLst/>
        </a:prstGeom>
        <a:noFill/>
        <a:ln w="38100">
          <a:solidFill>
            <a:srgbClr val="FF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editAs="oneCell">
    <xdr:from>
      <xdr:col>9</xdr:col>
      <xdr:colOff>257</xdr:colOff>
      <xdr:row>128</xdr:row>
      <xdr:rowOff>129887</xdr:rowOff>
    </xdr:from>
    <xdr:to>
      <xdr:col>10</xdr:col>
      <xdr:colOff>371217</xdr:colOff>
      <xdr:row>139</xdr:row>
      <xdr:rowOff>116032</xdr:rowOff>
    </xdr:to>
    <xdr:pic>
      <xdr:nvPicPr>
        <xdr:cNvPr id="11138" name="47 Imagen"/>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bwMode="auto">
        <a:xfrm>
          <a:off x="6819291" y="26518467"/>
          <a:ext cx="1031216" cy="2129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715249</xdr:colOff>
      <xdr:row>129</xdr:row>
      <xdr:rowOff>0</xdr:rowOff>
    </xdr:from>
    <xdr:to>
      <xdr:col>12</xdr:col>
      <xdr:colOff>396578</xdr:colOff>
      <xdr:row>139</xdr:row>
      <xdr:rowOff>180974</xdr:rowOff>
    </xdr:to>
    <xdr:pic>
      <xdr:nvPicPr>
        <xdr:cNvPr id="11139" name="48 Imagen"/>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bwMode="auto">
        <a:xfrm>
          <a:off x="8194539" y="26583409"/>
          <a:ext cx="1413147" cy="2129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129</xdr:row>
      <xdr:rowOff>129886</xdr:rowOff>
    </xdr:from>
    <xdr:to>
      <xdr:col>15</xdr:col>
      <xdr:colOff>360312</xdr:colOff>
      <xdr:row>138</xdr:row>
      <xdr:rowOff>180958</xdr:rowOff>
    </xdr:to>
    <xdr:pic>
      <xdr:nvPicPr>
        <xdr:cNvPr id="11140" name="49 Imagen"/>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bwMode="auto">
        <a:xfrm>
          <a:off x="9968778" y="26713295"/>
          <a:ext cx="1875653" cy="1804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480694</xdr:colOff>
      <xdr:row>129</xdr:row>
      <xdr:rowOff>100612</xdr:rowOff>
    </xdr:from>
    <xdr:to>
      <xdr:col>18</xdr:col>
      <xdr:colOff>173182</xdr:colOff>
      <xdr:row>139</xdr:row>
      <xdr:rowOff>43295</xdr:rowOff>
    </xdr:to>
    <xdr:pic>
      <xdr:nvPicPr>
        <xdr:cNvPr id="11141" name="50 Imagen"/>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bwMode="auto">
        <a:xfrm>
          <a:off x="11964813" y="26684021"/>
          <a:ext cx="1965500" cy="1890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497898</xdr:colOff>
      <xdr:row>1</xdr:row>
      <xdr:rowOff>227301</xdr:rowOff>
    </xdr:from>
    <xdr:to>
      <xdr:col>4</xdr:col>
      <xdr:colOff>439016</xdr:colOff>
      <xdr:row>3</xdr:row>
      <xdr:rowOff>117331</xdr:rowOff>
    </xdr:to>
    <xdr:pic>
      <xdr:nvPicPr>
        <xdr:cNvPr id="4" name="Imagen 3"/>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497898" y="422131"/>
          <a:ext cx="2971800" cy="13620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13"/>
  </sheetPr>
  <dimension ref="A2:R144"/>
  <sheetViews>
    <sheetView showGridLines="0" tabSelected="1" zoomScale="53" zoomScaleNormal="53" workbookViewId="0">
      <selection activeCell="A2" sqref="A2:R2"/>
    </sheetView>
  </sheetViews>
  <sheetFormatPr baseColWidth="10" defaultRowHeight="15" customHeight="1" x14ac:dyDescent="0.2"/>
  <cols>
    <col min="1" max="5" width="11.42578125" customWidth="1"/>
    <col min="7" max="9" width="11.42578125" customWidth="1"/>
    <col min="10" max="10" width="9.85546875" customWidth="1"/>
    <col min="11" max="11" width="14.5703125" customWidth="1"/>
    <col min="14" max="16" width="11.42578125" customWidth="1"/>
  </cols>
  <sheetData>
    <row r="2" spans="1:18" ht="111.75" customHeight="1" x14ac:dyDescent="0.2">
      <c r="A2" s="156" t="s">
        <v>75</v>
      </c>
      <c r="B2" s="157"/>
      <c r="C2" s="157"/>
      <c r="D2" s="157"/>
      <c r="E2" s="157"/>
      <c r="F2" s="157"/>
      <c r="G2" s="157"/>
      <c r="H2" s="157"/>
      <c r="I2" s="157"/>
      <c r="J2" s="157"/>
      <c r="K2" s="157"/>
      <c r="L2" s="157"/>
      <c r="M2" s="157"/>
      <c r="N2" s="157"/>
      <c r="O2" s="157"/>
      <c r="P2" s="157"/>
      <c r="Q2" s="157"/>
      <c r="R2" s="157"/>
    </row>
    <row r="3" spans="1:18" ht="4.5" customHeight="1" x14ac:dyDescent="0.2"/>
    <row r="4" spans="1:18" ht="24.75" customHeight="1" x14ac:dyDescent="0.2">
      <c r="A4" s="86" t="s">
        <v>76</v>
      </c>
      <c r="B4" s="86"/>
      <c r="C4" s="86"/>
      <c r="D4" s="86"/>
      <c r="E4" s="86"/>
      <c r="F4" s="86"/>
      <c r="G4" s="86"/>
      <c r="H4" s="86"/>
      <c r="I4" s="86"/>
      <c r="J4" s="86"/>
      <c r="K4" s="86"/>
      <c r="L4" s="86"/>
      <c r="M4" s="86"/>
      <c r="N4" s="86"/>
      <c r="O4" s="86"/>
      <c r="P4" s="86"/>
      <c r="Q4" s="86"/>
      <c r="R4" s="86"/>
    </row>
    <row r="5" spans="1:18" ht="30" customHeight="1" x14ac:dyDescent="0.2">
      <c r="A5" s="86"/>
      <c r="B5" s="86"/>
      <c r="C5" s="86"/>
      <c r="D5" s="86"/>
      <c r="E5" s="86"/>
      <c r="F5" s="86"/>
      <c r="G5" s="86"/>
      <c r="H5" s="86"/>
      <c r="I5" s="86"/>
      <c r="J5" s="86"/>
      <c r="K5" s="86"/>
      <c r="L5" s="86"/>
      <c r="M5" s="86"/>
      <c r="N5" s="86"/>
      <c r="O5" s="86"/>
      <c r="P5" s="86"/>
      <c r="Q5" s="86"/>
      <c r="R5" s="86"/>
    </row>
    <row r="6" spans="1:18" s="16" customFormat="1" ht="12.75" customHeight="1" x14ac:dyDescent="0.2">
      <c r="A6" s="80"/>
      <c r="B6" s="80"/>
      <c r="C6" s="80"/>
      <c r="D6" s="80"/>
      <c r="E6" s="80"/>
      <c r="F6" s="80"/>
      <c r="G6" s="80"/>
      <c r="H6" s="80"/>
      <c r="I6" s="80"/>
      <c r="J6" s="80"/>
      <c r="K6" s="80"/>
      <c r="L6" s="80"/>
      <c r="M6" s="80"/>
      <c r="N6" s="80"/>
      <c r="O6" s="80"/>
      <c r="P6" s="80"/>
      <c r="Q6" s="80"/>
      <c r="R6" s="80"/>
    </row>
    <row r="7" spans="1:18" ht="16.5" customHeight="1" thickBot="1" x14ac:dyDescent="0.3">
      <c r="A7" s="16"/>
      <c r="B7" s="17"/>
      <c r="C7" s="18"/>
      <c r="D7" s="18"/>
      <c r="E7" s="18"/>
      <c r="F7" s="18"/>
      <c r="G7" s="18"/>
      <c r="H7" s="19"/>
      <c r="I7" s="19"/>
      <c r="J7" s="19"/>
      <c r="K7" s="19"/>
      <c r="L7" s="19"/>
      <c r="M7" s="1"/>
      <c r="N7" s="1"/>
      <c r="O7" s="1"/>
      <c r="P7" s="1"/>
      <c r="Q7" s="1"/>
    </row>
    <row r="8" spans="1:18" ht="22.5" customHeight="1" thickBot="1" x14ac:dyDescent="0.35">
      <c r="A8" s="81" t="s">
        <v>52</v>
      </c>
      <c r="B8" s="82"/>
      <c r="C8" s="82"/>
      <c r="D8" s="82"/>
      <c r="E8" s="82"/>
      <c r="F8" s="82"/>
      <c r="G8" s="82"/>
      <c r="H8" s="82"/>
      <c r="I8" s="83"/>
      <c r="J8" s="19"/>
      <c r="K8" s="81" t="s">
        <v>60</v>
      </c>
      <c r="L8" s="82"/>
      <c r="M8" s="82"/>
      <c r="N8" s="82"/>
      <c r="O8" s="82"/>
      <c r="P8" s="82"/>
      <c r="Q8" s="82"/>
      <c r="R8" s="83"/>
    </row>
    <row r="9" spans="1:18" ht="15" customHeight="1" x14ac:dyDescent="0.25">
      <c r="A9" s="16"/>
      <c r="B9" s="17"/>
      <c r="C9" s="18"/>
      <c r="D9" s="18"/>
      <c r="E9" s="18"/>
      <c r="F9" s="18"/>
      <c r="G9" s="18"/>
      <c r="H9" s="19"/>
      <c r="I9" s="19"/>
      <c r="J9" s="19"/>
      <c r="K9" s="19"/>
      <c r="L9" s="19"/>
      <c r="M9" s="1"/>
      <c r="N9" s="1"/>
      <c r="O9" s="1"/>
      <c r="P9" s="1"/>
      <c r="Q9" s="1"/>
    </row>
    <row r="10" spans="1:18" ht="15" customHeight="1" x14ac:dyDescent="0.25">
      <c r="J10" s="19"/>
      <c r="K10" s="22" t="s">
        <v>53</v>
      </c>
      <c r="L10" s="19"/>
      <c r="M10" s="1"/>
      <c r="N10" s="1"/>
      <c r="O10" s="56" t="s">
        <v>32</v>
      </c>
      <c r="P10" s="1"/>
      <c r="Q10" s="1"/>
    </row>
    <row r="11" spans="1:18" ht="15" customHeight="1" x14ac:dyDescent="0.25">
      <c r="A11" s="22" t="s">
        <v>53</v>
      </c>
      <c r="J11" s="19"/>
      <c r="K11" s="19"/>
      <c r="L11" s="19"/>
      <c r="M11" s="1"/>
      <c r="N11" s="1"/>
      <c r="O11" s="1"/>
      <c r="P11" s="1"/>
      <c r="Q11" s="1"/>
    </row>
    <row r="12" spans="1:18" ht="15" customHeight="1" thickBot="1" x14ac:dyDescent="0.3">
      <c r="J12" s="19"/>
      <c r="K12" s="19"/>
      <c r="L12" s="19"/>
      <c r="M12" s="1"/>
      <c r="N12" s="1"/>
      <c r="O12" s="1"/>
      <c r="P12" s="1"/>
      <c r="Q12" s="1"/>
    </row>
    <row r="13" spans="1:18" ht="15" customHeight="1" thickBot="1" x14ac:dyDescent="0.35">
      <c r="B13" s="23"/>
      <c r="C13" s="24"/>
      <c r="D13" s="18"/>
      <c r="E13" s="18"/>
      <c r="F13" s="18"/>
      <c r="G13" s="18"/>
      <c r="H13" s="19"/>
      <c r="I13" s="19"/>
      <c r="J13" s="19"/>
      <c r="K13" s="87" t="s">
        <v>62</v>
      </c>
      <c r="L13" s="91"/>
      <c r="M13" s="91"/>
      <c r="N13" s="91"/>
      <c r="O13" s="91"/>
      <c r="P13" s="91"/>
      <c r="Q13" s="92"/>
      <c r="R13" s="58">
        <v>83</v>
      </c>
    </row>
    <row r="14" spans="1:18" ht="15" customHeight="1" x14ac:dyDescent="0.25">
      <c r="A14" s="16"/>
      <c r="B14" s="17"/>
      <c r="C14" s="18"/>
      <c r="D14" s="18"/>
      <c r="E14" s="18"/>
      <c r="F14" s="18"/>
      <c r="G14" s="18"/>
      <c r="H14" s="19"/>
      <c r="I14" s="19"/>
      <c r="J14" s="19"/>
    </row>
    <row r="15" spans="1:18" ht="15" customHeight="1" x14ac:dyDescent="0.25">
      <c r="A15" s="16"/>
      <c r="B15" s="17"/>
      <c r="C15" s="18"/>
      <c r="D15" s="18"/>
      <c r="E15" s="18"/>
      <c r="F15" s="18"/>
      <c r="G15" s="18"/>
      <c r="H15" s="19"/>
      <c r="I15" s="19"/>
      <c r="J15" s="19"/>
      <c r="K15" s="22" t="s">
        <v>61</v>
      </c>
      <c r="L15" s="19"/>
      <c r="M15" s="1"/>
      <c r="N15" s="56" t="s">
        <v>26</v>
      </c>
      <c r="P15" s="57"/>
      <c r="Q15" s="57"/>
      <c r="R15" s="57"/>
    </row>
    <row r="16" spans="1:18" ht="15" customHeight="1" x14ac:dyDescent="0.25">
      <c r="A16" s="21"/>
      <c r="B16" s="17"/>
      <c r="C16" s="18"/>
      <c r="D16" s="18"/>
      <c r="E16" s="18"/>
      <c r="F16" s="18"/>
      <c r="G16" s="18"/>
      <c r="H16" s="19"/>
      <c r="I16" s="19"/>
      <c r="J16" s="19"/>
      <c r="K16" s="57"/>
      <c r="L16" s="57"/>
      <c r="M16" s="57"/>
      <c r="N16" s="57"/>
      <c r="O16" s="57"/>
      <c r="P16" s="57"/>
      <c r="Q16" s="57"/>
      <c r="R16" s="57"/>
    </row>
    <row r="17" spans="1:18" ht="15" customHeight="1" x14ac:dyDescent="0.25">
      <c r="A17" s="16"/>
      <c r="B17" s="17"/>
      <c r="C17" s="18"/>
      <c r="D17" s="18"/>
      <c r="E17" s="18"/>
      <c r="F17" s="18"/>
      <c r="G17" s="18"/>
      <c r="H17" s="19"/>
      <c r="I17" s="19"/>
      <c r="J17" s="19"/>
      <c r="K17" s="1"/>
      <c r="L17" s="1"/>
      <c r="M17" s="1"/>
      <c r="N17" s="1"/>
      <c r="O17" s="1"/>
      <c r="P17" s="1"/>
      <c r="Q17" s="1"/>
      <c r="R17" s="1"/>
    </row>
    <row r="18" spans="1:18" ht="15" customHeight="1" x14ac:dyDescent="0.25">
      <c r="A18" s="16"/>
      <c r="B18" s="17"/>
      <c r="C18" s="18"/>
      <c r="D18" s="18"/>
      <c r="E18" s="18"/>
      <c r="F18" s="18"/>
      <c r="G18" s="18"/>
      <c r="H18" s="19"/>
      <c r="I18" s="19"/>
      <c r="K18" s="1"/>
      <c r="L18" s="2"/>
      <c r="M18" s="2"/>
      <c r="N18" s="2"/>
      <c r="O18" s="2"/>
      <c r="P18" s="2"/>
      <c r="Q18" s="2"/>
      <c r="R18" s="2"/>
    </row>
    <row r="19" spans="1:18" ht="15" customHeight="1" x14ac:dyDescent="0.25">
      <c r="A19" s="20"/>
      <c r="B19" s="17"/>
      <c r="C19" s="18"/>
      <c r="D19" s="18"/>
      <c r="E19" s="18"/>
      <c r="F19" s="18"/>
      <c r="G19" s="18"/>
      <c r="H19" s="19"/>
      <c r="I19" s="19"/>
      <c r="K19" s="1"/>
      <c r="L19" s="12"/>
      <c r="M19" s="14"/>
      <c r="N19" s="14"/>
      <c r="O19" s="14"/>
      <c r="P19" s="14"/>
      <c r="Q19" s="14"/>
      <c r="R19" s="12"/>
    </row>
    <row r="20" spans="1:18" ht="15" customHeight="1" thickBot="1" x14ac:dyDescent="0.3">
      <c r="B20" s="17"/>
      <c r="C20" s="18"/>
      <c r="D20" s="18"/>
      <c r="E20" s="18"/>
      <c r="F20" s="18"/>
      <c r="G20" s="18"/>
      <c r="H20" s="19"/>
      <c r="I20" s="19"/>
      <c r="K20" s="1"/>
      <c r="L20" s="12"/>
      <c r="M20" s="14"/>
      <c r="N20" s="15"/>
      <c r="O20" s="15"/>
      <c r="P20" s="15"/>
      <c r="Q20" s="15"/>
      <c r="R20" s="12"/>
    </row>
    <row r="21" spans="1:18" ht="15" customHeight="1" thickBot="1" x14ac:dyDescent="0.3">
      <c r="B21" s="11"/>
      <c r="K21" s="88" t="s">
        <v>62</v>
      </c>
      <c r="L21" s="89"/>
      <c r="M21" s="89"/>
      <c r="N21" s="89"/>
      <c r="O21" s="89"/>
      <c r="P21" s="89"/>
      <c r="Q21" s="90"/>
      <c r="R21" s="58">
        <v>52</v>
      </c>
    </row>
    <row r="22" spans="1:18" ht="15" customHeight="1" x14ac:dyDescent="0.25">
      <c r="B22" s="11"/>
      <c r="L22" s="2"/>
      <c r="M22" s="2"/>
      <c r="N22" s="2"/>
      <c r="O22" s="2"/>
      <c r="P22" s="2"/>
      <c r="Q22" s="2"/>
      <c r="R22" s="2"/>
    </row>
    <row r="23" spans="1:18" ht="15" customHeight="1" x14ac:dyDescent="0.25">
      <c r="B23" s="11"/>
      <c r="K23" s="22" t="s">
        <v>63</v>
      </c>
      <c r="L23" s="2"/>
      <c r="M23" s="2"/>
      <c r="N23" s="59" t="s">
        <v>33</v>
      </c>
      <c r="P23" s="2"/>
      <c r="Q23" s="2"/>
      <c r="R23" s="2"/>
    </row>
    <row r="24" spans="1:18" ht="15" customHeight="1" x14ac:dyDescent="0.25">
      <c r="B24" s="11"/>
      <c r="K24" s="1"/>
      <c r="L24" s="2"/>
      <c r="M24" s="2"/>
      <c r="N24" s="2"/>
      <c r="O24" s="2"/>
      <c r="P24" s="2"/>
      <c r="Q24" s="2"/>
      <c r="R24" s="2"/>
    </row>
    <row r="25" spans="1:18" ht="15" customHeight="1" x14ac:dyDescent="0.2">
      <c r="I25" s="25"/>
      <c r="K25" s="1"/>
      <c r="L25" s="2"/>
      <c r="M25" s="2"/>
      <c r="N25" s="2"/>
      <c r="O25" s="2"/>
      <c r="P25" s="2"/>
      <c r="Q25" s="2"/>
      <c r="R25" s="2"/>
    </row>
    <row r="26" spans="1:18" ht="15" customHeight="1" x14ac:dyDescent="0.25">
      <c r="B26" s="11"/>
      <c r="K26" s="1"/>
      <c r="L26" s="2"/>
      <c r="M26" s="2"/>
      <c r="N26" s="2"/>
      <c r="O26" s="2"/>
      <c r="P26" s="2"/>
      <c r="Q26" s="2"/>
      <c r="R26" s="2"/>
    </row>
    <row r="27" spans="1:18" ht="15" customHeight="1" x14ac:dyDescent="0.2">
      <c r="K27" s="1"/>
      <c r="L27" s="2"/>
      <c r="M27" s="2"/>
      <c r="N27" s="2"/>
      <c r="O27" s="2"/>
      <c r="P27" s="2"/>
      <c r="Q27" s="2"/>
      <c r="R27" s="2"/>
    </row>
    <row r="28" spans="1:18" ht="15" customHeight="1" thickBot="1" x14ac:dyDescent="0.25">
      <c r="K28" s="1"/>
      <c r="L28" s="2"/>
      <c r="M28" s="2"/>
      <c r="N28" s="2"/>
      <c r="O28" s="2"/>
      <c r="P28" s="2"/>
      <c r="Q28" s="2"/>
      <c r="R28" s="2"/>
    </row>
    <row r="29" spans="1:18" ht="15" customHeight="1" thickBot="1" x14ac:dyDescent="0.3">
      <c r="B29" s="87" t="s">
        <v>59</v>
      </c>
      <c r="C29" s="93"/>
      <c r="D29" s="93"/>
      <c r="E29" s="93"/>
      <c r="F29" s="93"/>
      <c r="G29" s="93"/>
      <c r="H29" s="94"/>
      <c r="I29" s="52">
        <v>72</v>
      </c>
      <c r="K29" s="1"/>
      <c r="L29" s="2"/>
      <c r="M29" s="2"/>
      <c r="N29" s="2"/>
      <c r="O29" s="2"/>
      <c r="P29" s="2"/>
      <c r="Q29" s="2"/>
      <c r="R29" s="2"/>
    </row>
    <row r="30" spans="1:18" ht="15" customHeight="1" thickBot="1" x14ac:dyDescent="0.3">
      <c r="K30" s="88" t="s">
        <v>62</v>
      </c>
      <c r="L30" s="89"/>
      <c r="M30" s="89"/>
      <c r="N30" s="89"/>
      <c r="O30" s="89"/>
      <c r="P30" s="89"/>
      <c r="Q30" s="90"/>
      <c r="R30" s="58">
        <v>62</v>
      </c>
    </row>
    <row r="31" spans="1:18" ht="15" customHeight="1" x14ac:dyDescent="0.2">
      <c r="K31" s="35"/>
      <c r="L31" s="9"/>
      <c r="M31" s="9"/>
      <c r="N31" s="10"/>
      <c r="O31" s="9"/>
      <c r="Q31" s="9"/>
      <c r="R31" s="9"/>
    </row>
    <row r="32" spans="1:18" ht="15" customHeight="1" x14ac:dyDescent="0.25">
      <c r="K32" s="22" t="s">
        <v>64</v>
      </c>
      <c r="L32" s="60"/>
      <c r="M32" s="60"/>
      <c r="N32" s="59" t="s">
        <v>34</v>
      </c>
      <c r="O32" s="9"/>
      <c r="P32" s="9"/>
      <c r="Q32" s="9"/>
      <c r="R32" s="9"/>
    </row>
    <row r="33" spans="1:18" ht="15" customHeight="1" x14ac:dyDescent="0.25">
      <c r="A33" s="26" t="s">
        <v>54</v>
      </c>
      <c r="K33" s="42"/>
      <c r="L33" s="9"/>
      <c r="M33" s="9"/>
      <c r="N33" s="9"/>
      <c r="O33" s="9"/>
      <c r="P33" s="9"/>
      <c r="Q33" s="9"/>
      <c r="R33" s="9"/>
    </row>
    <row r="34" spans="1:18" ht="15" customHeight="1" x14ac:dyDescent="0.2">
      <c r="L34" s="9"/>
      <c r="M34" s="9"/>
      <c r="N34" s="9"/>
      <c r="O34" s="9"/>
      <c r="P34" s="9"/>
      <c r="Q34" s="9"/>
      <c r="R34" s="9"/>
    </row>
    <row r="35" spans="1:18" ht="15" customHeight="1" x14ac:dyDescent="0.2">
      <c r="L35" s="9"/>
      <c r="M35" s="9"/>
      <c r="N35" s="9"/>
      <c r="O35" s="9"/>
      <c r="P35" s="9"/>
      <c r="Q35" s="9"/>
      <c r="R35" s="9"/>
    </row>
    <row r="36" spans="1:18" ht="15" customHeight="1" x14ac:dyDescent="0.2">
      <c r="A36" s="3"/>
      <c r="H36" s="25"/>
      <c r="I36" s="25"/>
      <c r="L36" s="9"/>
      <c r="M36" s="9"/>
      <c r="N36" s="9"/>
      <c r="O36" s="9"/>
      <c r="P36" s="9"/>
      <c r="Q36" s="9"/>
      <c r="R36" s="9"/>
    </row>
    <row r="37" spans="1:18" ht="15" customHeight="1" thickBot="1" x14ac:dyDescent="0.25">
      <c r="H37" s="25"/>
      <c r="I37" s="25"/>
      <c r="L37" s="9"/>
      <c r="M37" s="9"/>
      <c r="N37" s="9"/>
      <c r="O37" s="9"/>
      <c r="P37" s="9"/>
      <c r="Q37" s="9"/>
      <c r="R37" s="9"/>
    </row>
    <row r="38" spans="1:18" ht="15" customHeight="1" thickBot="1" x14ac:dyDescent="0.3">
      <c r="A38" s="3"/>
      <c r="H38" s="25"/>
      <c r="I38" s="25"/>
      <c r="K38" s="88" t="s">
        <v>62</v>
      </c>
      <c r="L38" s="89"/>
      <c r="M38" s="89"/>
      <c r="N38" s="89"/>
      <c r="O38" s="89"/>
      <c r="P38" s="89"/>
      <c r="Q38" s="90"/>
      <c r="R38" s="58">
        <v>52</v>
      </c>
    </row>
    <row r="39" spans="1:18" ht="15" customHeight="1" x14ac:dyDescent="0.2">
      <c r="A39" s="3"/>
      <c r="H39" s="25"/>
      <c r="I39" s="25"/>
      <c r="J39" s="34"/>
      <c r="L39" s="9"/>
      <c r="M39" s="9"/>
      <c r="N39" s="9"/>
      <c r="O39" s="9"/>
      <c r="P39" s="9"/>
      <c r="Q39" s="9"/>
      <c r="R39" s="9"/>
    </row>
    <row r="40" spans="1:18" ht="15" customHeight="1" x14ac:dyDescent="0.25">
      <c r="A40" s="3"/>
      <c r="H40" s="25"/>
      <c r="I40" s="25"/>
      <c r="J40" s="35"/>
      <c r="K40" s="22" t="s">
        <v>65</v>
      </c>
      <c r="L40" s="60"/>
      <c r="M40" s="60"/>
      <c r="N40" s="59" t="s">
        <v>35</v>
      </c>
      <c r="O40" s="9"/>
      <c r="Q40" s="9"/>
      <c r="R40" s="9"/>
    </row>
    <row r="41" spans="1:18" ht="15" customHeight="1" x14ac:dyDescent="0.2">
      <c r="A41" s="3"/>
      <c r="H41" s="25"/>
      <c r="I41" s="25"/>
      <c r="L41" s="9"/>
      <c r="M41" s="9"/>
      <c r="N41" s="9"/>
      <c r="O41" s="9"/>
      <c r="P41" s="9"/>
      <c r="Q41" s="9"/>
      <c r="R41" s="9"/>
    </row>
    <row r="42" spans="1:18" ht="15" customHeight="1" x14ac:dyDescent="0.2">
      <c r="A42" s="3"/>
      <c r="L42" s="9"/>
      <c r="M42" s="9"/>
      <c r="N42" s="9"/>
      <c r="O42" s="9"/>
      <c r="P42" s="9"/>
      <c r="Q42" s="9"/>
      <c r="R42" s="9"/>
    </row>
    <row r="43" spans="1:18" ht="15" customHeight="1" x14ac:dyDescent="0.2">
      <c r="A43" s="3"/>
      <c r="H43" s="25"/>
      <c r="I43" s="25"/>
      <c r="L43" s="9"/>
      <c r="M43" s="9"/>
      <c r="N43" s="9"/>
      <c r="O43" s="9"/>
      <c r="P43" s="9"/>
      <c r="Q43" s="9"/>
      <c r="R43" s="9"/>
    </row>
    <row r="44" spans="1:18" ht="15" customHeight="1" x14ac:dyDescent="0.25">
      <c r="A44" s="3"/>
      <c r="H44" s="25"/>
      <c r="I44" s="25"/>
      <c r="K44" s="53"/>
      <c r="L44" s="9"/>
      <c r="M44" s="9"/>
      <c r="N44" s="9"/>
      <c r="O44" s="9"/>
      <c r="P44" s="9"/>
      <c r="Q44" s="9"/>
      <c r="R44" s="9"/>
    </row>
    <row r="45" spans="1:18" ht="15" customHeight="1" thickBot="1" x14ac:dyDescent="0.3">
      <c r="A45" s="3"/>
      <c r="H45" s="25"/>
      <c r="I45" s="25"/>
      <c r="K45" s="54"/>
      <c r="L45" s="9"/>
      <c r="M45" s="9"/>
      <c r="N45" s="9"/>
      <c r="O45" s="9"/>
      <c r="P45" s="9"/>
      <c r="Q45" s="9"/>
      <c r="R45" s="9"/>
    </row>
    <row r="46" spans="1:18" ht="15" customHeight="1" thickBot="1" x14ac:dyDescent="0.3">
      <c r="K46" s="88" t="s">
        <v>62</v>
      </c>
      <c r="L46" s="89"/>
      <c r="M46" s="89"/>
      <c r="N46" s="89"/>
      <c r="O46" s="89"/>
      <c r="P46" s="89"/>
      <c r="Q46" s="90"/>
      <c r="R46" s="58">
        <v>50</v>
      </c>
    </row>
    <row r="47" spans="1:18" ht="15" customHeight="1" thickBot="1" x14ac:dyDescent="0.35">
      <c r="B47" s="87" t="s">
        <v>59</v>
      </c>
      <c r="C47" s="91"/>
      <c r="D47" s="91"/>
      <c r="E47" s="91"/>
      <c r="F47" s="91"/>
      <c r="G47" s="91"/>
      <c r="H47" s="92"/>
      <c r="I47" s="52">
        <v>59</v>
      </c>
      <c r="K47" s="55"/>
      <c r="L47" s="9"/>
      <c r="M47" s="9"/>
      <c r="N47" s="10"/>
      <c r="O47" s="9"/>
      <c r="Q47" s="9"/>
      <c r="R47" s="9"/>
    </row>
    <row r="48" spans="1:18" ht="15" customHeight="1" x14ac:dyDescent="0.25">
      <c r="K48" s="22" t="s">
        <v>66</v>
      </c>
      <c r="L48" s="60"/>
      <c r="M48" s="60"/>
      <c r="N48" s="59" t="s">
        <v>36</v>
      </c>
      <c r="O48" s="9"/>
      <c r="P48" s="9"/>
      <c r="Q48" s="9"/>
      <c r="R48" s="9"/>
    </row>
    <row r="49" spans="1:18" ht="15" customHeight="1" x14ac:dyDescent="0.2">
      <c r="L49" s="9"/>
      <c r="M49" s="9"/>
      <c r="N49" s="9"/>
      <c r="O49" s="9"/>
      <c r="P49" s="9"/>
      <c r="Q49" s="9"/>
      <c r="R49" s="9"/>
    </row>
    <row r="50" spans="1:18" ht="15" customHeight="1" x14ac:dyDescent="0.2">
      <c r="L50" s="9"/>
      <c r="M50" s="9"/>
      <c r="N50" s="9"/>
      <c r="O50" s="9"/>
      <c r="P50" s="9"/>
      <c r="Q50" s="9"/>
      <c r="R50" s="9"/>
    </row>
    <row r="51" spans="1:18" ht="15" customHeight="1" x14ac:dyDescent="0.2">
      <c r="L51" s="9"/>
      <c r="M51" s="9"/>
      <c r="N51" s="9"/>
      <c r="O51" s="9"/>
      <c r="P51" s="9"/>
      <c r="Q51" s="9"/>
      <c r="R51" s="9"/>
    </row>
    <row r="52" spans="1:18" ht="15" customHeight="1" x14ac:dyDescent="0.2">
      <c r="L52" s="9"/>
      <c r="M52" s="9"/>
      <c r="N52" s="9"/>
      <c r="O52" s="9"/>
      <c r="P52" s="9"/>
      <c r="Q52" s="9"/>
      <c r="R52" s="9"/>
    </row>
    <row r="53" spans="1:18" ht="15" customHeight="1" thickBot="1" x14ac:dyDescent="0.25">
      <c r="L53" s="9"/>
      <c r="M53" s="9"/>
      <c r="N53" s="9"/>
      <c r="O53" s="9"/>
      <c r="P53" s="9"/>
      <c r="Q53" s="9"/>
      <c r="R53" s="9"/>
    </row>
    <row r="54" spans="1:18" ht="15" customHeight="1" thickBot="1" x14ac:dyDescent="0.3">
      <c r="K54" s="88" t="s">
        <v>62</v>
      </c>
      <c r="L54" s="89"/>
      <c r="M54" s="89"/>
      <c r="N54" s="89"/>
      <c r="O54" s="89"/>
      <c r="P54" s="89"/>
      <c r="Q54" s="89"/>
      <c r="R54" s="58">
        <v>32</v>
      </c>
    </row>
    <row r="55" spans="1:18" ht="15" customHeight="1" x14ac:dyDescent="0.2">
      <c r="L55" s="9"/>
      <c r="M55" s="9"/>
      <c r="N55" s="9"/>
      <c r="O55" s="9"/>
      <c r="P55" s="9"/>
      <c r="Q55" s="9"/>
      <c r="R55" s="9"/>
    </row>
    <row r="56" spans="1:18" ht="15" customHeight="1" thickBot="1" x14ac:dyDescent="0.25"/>
    <row r="57" spans="1:18" ht="15" customHeight="1" thickBot="1" x14ac:dyDescent="0.3">
      <c r="A57" s="105" t="s">
        <v>37</v>
      </c>
      <c r="B57" s="106"/>
      <c r="C57" s="7" t="s">
        <v>1</v>
      </c>
      <c r="D57" s="8" t="s">
        <v>2</v>
      </c>
      <c r="E57" s="27"/>
      <c r="H57" s="25"/>
      <c r="I57" s="25"/>
      <c r="K57" s="95" t="s">
        <v>49</v>
      </c>
      <c r="L57" s="96"/>
      <c r="M57" s="62">
        <f>+O102</f>
        <v>53.95</v>
      </c>
      <c r="O57" s="95" t="s">
        <v>67</v>
      </c>
      <c r="P57" s="96"/>
      <c r="Q57" s="97"/>
      <c r="R57" s="62">
        <f>+N121</f>
        <v>44.220533333333336</v>
      </c>
    </row>
    <row r="58" spans="1:18" ht="15" customHeight="1" thickBot="1" x14ac:dyDescent="0.3">
      <c r="A58" s="28"/>
      <c r="B58" s="28"/>
      <c r="C58" s="12"/>
      <c r="D58" s="12"/>
      <c r="E58" s="27"/>
      <c r="H58" s="25"/>
      <c r="I58" s="25"/>
    </row>
    <row r="59" spans="1:18" ht="15" customHeight="1" thickBot="1" x14ac:dyDescent="0.3">
      <c r="A59" s="95" t="s">
        <v>55</v>
      </c>
      <c r="B59" s="97"/>
      <c r="C59" s="36"/>
      <c r="D59" s="102" t="s">
        <v>0</v>
      </c>
      <c r="E59" s="103"/>
      <c r="F59" s="104"/>
      <c r="G59" s="34"/>
      <c r="O59" s="13"/>
      <c r="P59" s="98" t="s">
        <v>56</v>
      </c>
      <c r="Q59" s="99"/>
      <c r="R59" s="84">
        <f>+N125</f>
        <v>-1.9966666666666695</v>
      </c>
    </row>
    <row r="60" spans="1:18" ht="15" customHeight="1" thickBot="1" x14ac:dyDescent="0.3">
      <c r="A60" s="37">
        <f>0.22*I29</f>
        <v>15.84</v>
      </c>
      <c r="B60" s="38">
        <f>A60*2.54</f>
        <v>40.233600000000003</v>
      </c>
      <c r="D60" s="38">
        <f>+I47+5.7</f>
        <v>64.7</v>
      </c>
      <c r="E60" s="39">
        <f>+I47+4</f>
        <v>63</v>
      </c>
      <c r="G60" s="35"/>
      <c r="P60" s="100"/>
      <c r="Q60" s="101"/>
      <c r="R60" s="85"/>
    </row>
    <row r="61" spans="1:18" ht="15" customHeight="1" x14ac:dyDescent="0.25">
      <c r="A61" s="29">
        <f>+I29/(2*2.54)</f>
        <v>14.173228346456693</v>
      </c>
      <c r="B61" s="30">
        <f>A61*2.54</f>
        <v>36</v>
      </c>
      <c r="D61" s="12"/>
      <c r="E61" s="5"/>
      <c r="G61" s="98" t="s">
        <v>56</v>
      </c>
      <c r="H61" s="99"/>
      <c r="I61" s="31">
        <f>(I29-76.5)/4+5.5</f>
        <v>4.375</v>
      </c>
    </row>
    <row r="62" spans="1:18" ht="15" customHeight="1" thickBot="1" x14ac:dyDescent="0.3">
      <c r="A62" s="28"/>
      <c r="B62" s="28"/>
      <c r="C62" s="12"/>
      <c r="D62" s="12"/>
      <c r="G62" s="100"/>
      <c r="H62" s="101"/>
      <c r="I62" s="32">
        <f>(I29-76.5)/4+4.5</f>
        <v>3.375</v>
      </c>
    </row>
    <row r="63" spans="1:18" ht="15" customHeight="1" x14ac:dyDescent="0.25">
      <c r="A63" s="28"/>
      <c r="B63" s="28"/>
      <c r="C63" s="12"/>
      <c r="D63" s="12"/>
      <c r="E63" s="27"/>
    </row>
    <row r="64" spans="1:18" ht="15" customHeight="1" x14ac:dyDescent="0.2">
      <c r="C64" s="12"/>
      <c r="D64" s="12"/>
      <c r="E64" s="27"/>
    </row>
    <row r="65" spans="1:9" ht="15" customHeight="1" x14ac:dyDescent="0.2">
      <c r="C65" s="12"/>
      <c r="D65" s="12"/>
      <c r="E65" s="27"/>
      <c r="H65" s="25"/>
      <c r="I65" s="25"/>
    </row>
    <row r="66" spans="1:9" ht="15" customHeight="1" x14ac:dyDescent="0.2">
      <c r="C66" s="12"/>
      <c r="D66" s="12"/>
      <c r="E66" s="27"/>
      <c r="H66" s="25"/>
      <c r="I66" s="25"/>
    </row>
    <row r="67" spans="1:9" ht="15" customHeight="1" x14ac:dyDescent="0.2">
      <c r="C67" s="12"/>
      <c r="D67" s="12"/>
      <c r="E67" s="27"/>
      <c r="H67" s="25"/>
      <c r="I67" s="25"/>
    </row>
    <row r="68" spans="1:9" ht="15" customHeight="1" x14ac:dyDescent="0.2">
      <c r="C68" s="12"/>
      <c r="D68" s="12"/>
      <c r="E68" s="27"/>
      <c r="H68" s="25"/>
      <c r="I68" s="25"/>
    </row>
    <row r="69" spans="1:9" ht="15" customHeight="1" x14ac:dyDescent="0.2">
      <c r="C69" s="12"/>
      <c r="D69" s="12"/>
      <c r="E69" s="27"/>
      <c r="H69" s="25"/>
      <c r="I69" s="25"/>
    </row>
    <row r="70" spans="1:9" ht="15" customHeight="1" x14ac:dyDescent="0.25">
      <c r="A70" s="28"/>
      <c r="B70" s="28"/>
      <c r="C70" s="12"/>
      <c r="D70" s="12"/>
      <c r="E70" s="27"/>
      <c r="H70" s="25"/>
      <c r="I70" s="25"/>
    </row>
    <row r="71" spans="1:9" ht="15" customHeight="1" x14ac:dyDescent="0.25">
      <c r="A71" s="28"/>
      <c r="B71" s="28"/>
      <c r="C71" s="12"/>
      <c r="D71" s="12"/>
      <c r="E71" s="27"/>
      <c r="H71" s="25"/>
      <c r="I71" s="25"/>
    </row>
    <row r="72" spans="1:9" ht="15" customHeight="1" x14ac:dyDescent="0.25">
      <c r="A72" s="28"/>
      <c r="B72" s="28"/>
      <c r="C72" s="12"/>
      <c r="D72" s="12"/>
      <c r="E72" s="27"/>
      <c r="H72" s="25"/>
      <c r="I72" s="25"/>
    </row>
    <row r="73" spans="1:9" ht="15" customHeight="1" x14ac:dyDescent="0.25">
      <c r="A73" s="28"/>
      <c r="B73" s="28"/>
      <c r="C73" s="12"/>
      <c r="D73" s="12"/>
      <c r="E73" s="27"/>
      <c r="H73" s="25"/>
    </row>
    <row r="74" spans="1:9" ht="15" customHeight="1" x14ac:dyDescent="0.25">
      <c r="A74" s="28"/>
      <c r="B74" s="28"/>
      <c r="C74" s="12"/>
      <c r="D74" s="12"/>
      <c r="E74" s="27"/>
      <c r="H74" s="25"/>
      <c r="I74" s="79"/>
    </row>
    <row r="75" spans="1:9" ht="15" customHeight="1" x14ac:dyDescent="0.25">
      <c r="A75" s="28"/>
      <c r="B75" s="28"/>
      <c r="C75" s="12"/>
      <c r="D75" s="12"/>
      <c r="E75" s="27"/>
      <c r="H75" s="25"/>
    </row>
    <row r="76" spans="1:9" ht="15" customHeight="1" x14ac:dyDescent="0.25">
      <c r="A76" s="28"/>
      <c r="B76" s="28"/>
      <c r="C76" s="12"/>
      <c r="D76" s="12"/>
      <c r="E76" s="27"/>
      <c r="H76" s="25"/>
    </row>
    <row r="77" spans="1:9" ht="15" customHeight="1" x14ac:dyDescent="0.25">
      <c r="A77" s="28"/>
      <c r="B77" s="28"/>
      <c r="C77" s="12"/>
      <c r="D77" s="12"/>
      <c r="E77" s="27"/>
      <c r="H77" s="25"/>
      <c r="I77" s="25"/>
    </row>
    <row r="78" spans="1:9" ht="15" customHeight="1" x14ac:dyDescent="0.25">
      <c r="A78" s="28"/>
      <c r="B78" s="28"/>
      <c r="C78" s="12"/>
      <c r="D78" s="12"/>
      <c r="E78" s="27"/>
      <c r="H78" s="25"/>
      <c r="I78" s="25"/>
    </row>
    <row r="79" spans="1:9" ht="15" customHeight="1" x14ac:dyDescent="0.25">
      <c r="A79" s="28"/>
      <c r="B79" s="28"/>
      <c r="C79" s="12"/>
      <c r="D79" s="12"/>
      <c r="E79" s="27"/>
      <c r="H79" s="25"/>
      <c r="I79" s="25"/>
    </row>
    <row r="80" spans="1:9" ht="15" customHeight="1" x14ac:dyDescent="0.25">
      <c r="A80" s="28"/>
      <c r="B80" s="28"/>
      <c r="C80" s="12"/>
      <c r="D80" s="12"/>
      <c r="E80" s="27"/>
      <c r="H80" s="25"/>
      <c r="I80" s="25"/>
    </row>
    <row r="81" spans="1:18" ht="15" customHeight="1" x14ac:dyDescent="0.25">
      <c r="A81" s="28"/>
      <c r="B81" s="28"/>
      <c r="C81" s="12"/>
      <c r="D81" s="12"/>
      <c r="E81" s="27"/>
      <c r="H81" s="25"/>
      <c r="I81" s="25"/>
    </row>
    <row r="82" spans="1:18" ht="15" customHeight="1" x14ac:dyDescent="0.25">
      <c r="A82" s="28"/>
      <c r="B82" s="28"/>
      <c r="C82" s="12"/>
      <c r="D82" s="12"/>
      <c r="E82" s="27"/>
      <c r="H82" s="25"/>
      <c r="I82" s="25"/>
    </row>
    <row r="83" spans="1:18" ht="15" customHeight="1" thickBot="1" x14ac:dyDescent="0.3">
      <c r="A83" s="28"/>
      <c r="B83" s="28"/>
      <c r="C83" s="12"/>
      <c r="D83" s="12"/>
      <c r="E83" s="27"/>
      <c r="H83" s="25"/>
      <c r="I83" s="25"/>
    </row>
    <row r="84" spans="1:18" ht="15" customHeight="1" thickBot="1" x14ac:dyDescent="0.35">
      <c r="A84" s="95" t="s">
        <v>58</v>
      </c>
      <c r="B84" s="96"/>
      <c r="C84" s="97"/>
      <c r="D84" s="33">
        <f>(I29-76.5)/4+5.5</f>
        <v>4.375</v>
      </c>
      <c r="E84" s="27"/>
      <c r="F84" s="95" t="s">
        <v>57</v>
      </c>
      <c r="G84" s="97"/>
      <c r="H84" s="40">
        <f>I29*0.883</f>
        <v>63.576000000000001</v>
      </c>
      <c r="I84" s="41">
        <f>(I29*0.883)-1</f>
        <v>62.576000000000001</v>
      </c>
      <c r="K84" s="95" t="s">
        <v>50</v>
      </c>
      <c r="L84" s="97"/>
      <c r="M84" s="62">
        <f>+N110</f>
        <v>74.454999999999998</v>
      </c>
      <c r="O84" s="95" t="s">
        <v>51</v>
      </c>
      <c r="P84" s="96"/>
      <c r="Q84" s="97"/>
      <c r="R84" s="61">
        <f>+N115</f>
        <v>5.2366666666666664</v>
      </c>
    </row>
    <row r="85" spans="1:18" s="16" customFormat="1" ht="15" customHeight="1" x14ac:dyDescent="0.25">
      <c r="A85" s="76"/>
      <c r="B85" s="76"/>
      <c r="C85" s="76"/>
      <c r="D85" s="77"/>
      <c r="E85" s="27"/>
      <c r="H85" s="25"/>
      <c r="I85" s="25"/>
      <c r="K85" s="76"/>
      <c r="L85" s="76"/>
      <c r="M85" s="77"/>
      <c r="O85" s="76"/>
      <c r="P85" s="76"/>
      <c r="Q85" s="76"/>
      <c r="R85" s="78"/>
    </row>
    <row r="86" spans="1:18" ht="15" customHeight="1" x14ac:dyDescent="0.25">
      <c r="A86" s="28"/>
      <c r="B86" s="28"/>
      <c r="C86" s="12"/>
      <c r="D86" s="12"/>
      <c r="E86" s="27"/>
      <c r="H86" s="25"/>
      <c r="I86" s="25"/>
    </row>
    <row r="87" spans="1:18" ht="15" customHeight="1" x14ac:dyDescent="0.2">
      <c r="E87" s="27"/>
      <c r="H87" s="25"/>
      <c r="I87" s="25"/>
    </row>
    <row r="88" spans="1:18" ht="15" customHeight="1" x14ac:dyDescent="0.2">
      <c r="E88" s="27"/>
      <c r="H88" s="25"/>
      <c r="I88" s="25"/>
    </row>
    <row r="89" spans="1:18" ht="15" customHeight="1" x14ac:dyDescent="0.25">
      <c r="A89" s="28"/>
      <c r="B89" s="28"/>
      <c r="C89" s="12"/>
      <c r="D89" s="12"/>
      <c r="E89" s="27"/>
      <c r="H89" s="25"/>
      <c r="I89" s="25"/>
      <c r="K89" s="118" t="s">
        <v>3</v>
      </c>
      <c r="L89" s="119"/>
      <c r="M89" s="119"/>
      <c r="N89" s="119"/>
      <c r="O89" s="119"/>
      <c r="P89" s="119"/>
      <c r="Q89" s="119"/>
      <c r="R89" s="120"/>
    </row>
    <row r="90" spans="1:18" ht="15" customHeight="1" thickBot="1" x14ac:dyDescent="0.25">
      <c r="E90" s="27"/>
      <c r="H90" s="25"/>
      <c r="I90" s="25"/>
    </row>
    <row r="91" spans="1:18" ht="15" customHeight="1" thickBot="1" x14ac:dyDescent="0.3">
      <c r="E91" s="27"/>
      <c r="H91" s="25"/>
      <c r="I91" s="25"/>
      <c r="K91" s="65"/>
      <c r="L91" s="121" t="s">
        <v>4</v>
      </c>
      <c r="M91" s="122"/>
      <c r="N91" s="65"/>
      <c r="O91" s="65"/>
      <c r="P91" s="65"/>
      <c r="Q91" s="65"/>
      <c r="R91" s="65"/>
    </row>
    <row r="92" spans="1:18" ht="15" customHeight="1" thickBot="1" x14ac:dyDescent="0.3">
      <c r="E92" s="27"/>
      <c r="H92" s="25"/>
      <c r="I92" s="25"/>
      <c r="K92" s="65"/>
      <c r="L92" s="123" t="s">
        <v>5</v>
      </c>
      <c r="M92" s="124" t="s">
        <v>6</v>
      </c>
      <c r="N92" s="65"/>
      <c r="O92" s="95" t="s">
        <v>7</v>
      </c>
      <c r="P92" s="96"/>
      <c r="Q92" s="96"/>
      <c r="R92" s="97"/>
    </row>
    <row r="93" spans="1:18" ht="15" customHeight="1" x14ac:dyDescent="0.25">
      <c r="A93" s="28"/>
      <c r="B93" s="28"/>
      <c r="C93" s="12"/>
      <c r="E93" s="27"/>
      <c r="H93" s="25"/>
      <c r="I93" s="25"/>
      <c r="K93" s="129" t="s">
        <v>8</v>
      </c>
      <c r="L93" s="130">
        <v>0.76</v>
      </c>
      <c r="M93" s="67">
        <f>R46/R13</f>
        <v>0.60240963855421692</v>
      </c>
      <c r="N93" s="65"/>
      <c r="O93" s="125" t="s">
        <v>9</v>
      </c>
      <c r="P93" s="126"/>
      <c r="Q93" s="126"/>
      <c r="R93" s="68">
        <f>(R13*0.885)+1</f>
        <v>74.454999999999998</v>
      </c>
    </row>
    <row r="94" spans="1:18" ht="15" customHeight="1" x14ac:dyDescent="0.25">
      <c r="E94" s="27"/>
      <c r="H94" s="25"/>
      <c r="I94" s="25"/>
      <c r="K94" s="131" t="s">
        <v>10</v>
      </c>
      <c r="L94" s="132">
        <v>0.87</v>
      </c>
      <c r="M94" s="69">
        <f>R30/R13</f>
        <v>0.74698795180722888</v>
      </c>
      <c r="N94" s="65"/>
      <c r="O94" s="125" t="s">
        <v>11</v>
      </c>
      <c r="P94" s="126"/>
      <c r="Q94" s="126"/>
      <c r="R94" s="70">
        <f>((R13/3)-21)+(((R21/R38)-1.11)*R38*0.25)</f>
        <v>5.2366666666666664</v>
      </c>
    </row>
    <row r="95" spans="1:18" ht="15" customHeight="1" x14ac:dyDescent="0.25">
      <c r="A95" s="28"/>
      <c r="B95" s="28"/>
      <c r="C95" s="12"/>
      <c r="E95" s="27"/>
      <c r="H95" s="25"/>
      <c r="I95" s="25"/>
      <c r="K95" s="131" t="s">
        <v>12</v>
      </c>
      <c r="L95" s="132">
        <v>0.4</v>
      </c>
      <c r="M95" s="69">
        <f>R54/R13</f>
        <v>0.38554216867469882</v>
      </c>
      <c r="N95" s="65"/>
      <c r="O95" s="125" t="s">
        <v>13</v>
      </c>
      <c r="P95" s="126"/>
      <c r="Q95" s="126"/>
      <c r="R95" s="70">
        <f>((13*R13-270)/15)+((M93-0.76)*R13*0.66)+ ((M95-0.4)*R13*0.9)</f>
        <v>44.220533333333336</v>
      </c>
    </row>
    <row r="96" spans="1:18" ht="15" customHeight="1" thickBot="1" x14ac:dyDescent="0.3">
      <c r="A96" s="28"/>
      <c r="B96" s="28"/>
      <c r="C96" s="12"/>
      <c r="E96" s="27"/>
      <c r="H96" s="25"/>
      <c r="I96" s="25"/>
      <c r="K96" s="133" t="s">
        <v>14</v>
      </c>
      <c r="L96" s="134">
        <v>1.1100000000000001</v>
      </c>
      <c r="M96" s="71">
        <f>R21/R38</f>
        <v>1</v>
      </c>
      <c r="N96" s="65"/>
      <c r="O96" s="127" t="s">
        <v>15</v>
      </c>
      <c r="P96" s="128"/>
      <c r="Q96" s="128"/>
      <c r="R96" s="72">
        <f>((R13*4/15)-15)+((M94-0.87)*R13)-(((M95-0.4)*R13)*0.9)</f>
        <v>-1.9966666666666695</v>
      </c>
    </row>
    <row r="97" spans="1:18" ht="15" customHeight="1" x14ac:dyDescent="0.25">
      <c r="A97" s="28"/>
      <c r="B97" s="28"/>
      <c r="C97" s="12"/>
      <c r="E97" s="27"/>
      <c r="H97" s="25"/>
      <c r="I97" s="25"/>
      <c r="K97" s="63"/>
      <c r="L97" s="63"/>
      <c r="M97" s="63"/>
      <c r="N97" s="63"/>
      <c r="O97" s="63"/>
      <c r="P97" s="63"/>
      <c r="Q97" s="63"/>
      <c r="R97" s="63"/>
    </row>
    <row r="98" spans="1:18" ht="15" customHeight="1" x14ac:dyDescent="0.25">
      <c r="A98" s="28"/>
      <c r="B98" s="28"/>
      <c r="C98" s="12"/>
      <c r="E98" s="27"/>
      <c r="H98" s="25"/>
      <c r="I98" s="25"/>
    </row>
    <row r="99" spans="1:18" ht="15" customHeight="1" thickBot="1" x14ac:dyDescent="0.3">
      <c r="A99" s="28"/>
      <c r="B99" s="28"/>
      <c r="C99" s="12"/>
      <c r="E99" s="27"/>
      <c r="H99" s="25"/>
      <c r="I99" s="25"/>
      <c r="K99" s="110" t="s">
        <v>70</v>
      </c>
      <c r="L99" s="111"/>
      <c r="M99" s="111"/>
      <c r="N99" s="111"/>
      <c r="O99" s="111"/>
      <c r="P99" s="111"/>
      <c r="Q99" s="111"/>
      <c r="R99" s="112"/>
    </row>
    <row r="100" spans="1:18" ht="15" customHeight="1" thickBot="1" x14ac:dyDescent="0.3">
      <c r="A100" s="28"/>
      <c r="B100" s="28"/>
      <c r="C100" s="12"/>
      <c r="E100" s="27"/>
      <c r="H100" s="25"/>
      <c r="I100" s="25"/>
      <c r="K100" s="153" t="s">
        <v>68</v>
      </c>
      <c r="L100" s="154"/>
      <c r="M100" s="154"/>
      <c r="N100" s="154"/>
      <c r="O100" s="154"/>
      <c r="P100" s="154"/>
      <c r="Q100" s="154"/>
      <c r="R100" s="155"/>
    </row>
    <row r="101" spans="1:18" ht="15" customHeight="1" thickBot="1" x14ac:dyDescent="0.25"/>
    <row r="102" spans="1:18" ht="15" customHeight="1" thickBot="1" x14ac:dyDescent="0.3">
      <c r="A102" s="12"/>
      <c r="B102" s="107" t="s">
        <v>69</v>
      </c>
      <c r="C102" s="108"/>
      <c r="D102" s="108"/>
      <c r="E102" s="108"/>
      <c r="F102" s="108"/>
      <c r="G102" s="109"/>
      <c r="K102" s="113" t="s">
        <v>16</v>
      </c>
      <c r="L102" s="113"/>
      <c r="M102" s="113"/>
      <c r="N102" s="113"/>
      <c r="O102" s="74">
        <f>R13*0.65</f>
        <v>53.95</v>
      </c>
      <c r="P102" s="114" t="s">
        <v>17</v>
      </c>
      <c r="Q102" s="113"/>
      <c r="R102" s="73">
        <f>M93</f>
        <v>0.60240963855421692</v>
      </c>
    </row>
    <row r="103" spans="1:18" ht="15" customHeight="1" thickBot="1" x14ac:dyDescent="0.25">
      <c r="K103" s="9"/>
      <c r="L103" s="9"/>
      <c r="M103" s="9"/>
      <c r="N103" s="9"/>
      <c r="O103" s="9"/>
      <c r="P103" s="9"/>
      <c r="Q103" s="9"/>
      <c r="R103" s="9"/>
    </row>
    <row r="104" spans="1:18" ht="15" customHeight="1" thickBot="1" x14ac:dyDescent="0.3">
      <c r="B104" s="135"/>
      <c r="C104" s="136"/>
      <c r="D104" s="136"/>
      <c r="E104" s="136"/>
      <c r="F104" s="7" t="s">
        <v>1</v>
      </c>
      <c r="G104" s="64" t="s">
        <v>2</v>
      </c>
      <c r="O104" s="75"/>
      <c r="Q104" s="65"/>
      <c r="R104" s="9"/>
    </row>
    <row r="105" spans="1:18" ht="15" customHeight="1" x14ac:dyDescent="0.2">
      <c r="A105" s="12"/>
      <c r="B105" s="137" t="s">
        <v>22</v>
      </c>
      <c r="C105" s="138"/>
      <c r="D105" s="138"/>
      <c r="E105" s="139"/>
      <c r="F105" s="48">
        <f>+A60</f>
        <v>15.84</v>
      </c>
      <c r="G105" s="43">
        <f>+A61</f>
        <v>14.173228346456693</v>
      </c>
      <c r="K105" s="65"/>
      <c r="L105" s="65"/>
      <c r="M105" s="65"/>
      <c r="N105" s="65"/>
      <c r="O105" s="65"/>
      <c r="P105" s="65"/>
      <c r="Q105" s="65"/>
      <c r="R105" s="9"/>
    </row>
    <row r="106" spans="1:18" ht="15" customHeight="1" x14ac:dyDescent="0.2">
      <c r="A106" s="12"/>
      <c r="B106" s="137" t="s">
        <v>9</v>
      </c>
      <c r="C106" s="138"/>
      <c r="D106" s="138"/>
      <c r="E106" s="139"/>
      <c r="F106" s="49">
        <f>+H84</f>
        <v>63.576000000000001</v>
      </c>
      <c r="G106" s="44">
        <f>+I84</f>
        <v>62.576000000000001</v>
      </c>
      <c r="K106" s="65"/>
      <c r="L106" s="65"/>
      <c r="M106" s="65"/>
      <c r="N106" s="65"/>
      <c r="O106" s="65"/>
      <c r="P106" s="65"/>
      <c r="Q106" s="65"/>
      <c r="R106" s="9"/>
    </row>
    <row r="107" spans="1:18" ht="15" customHeight="1" x14ac:dyDescent="0.2">
      <c r="A107" s="6"/>
      <c r="B107" s="137" t="s">
        <v>11</v>
      </c>
      <c r="C107" s="138"/>
      <c r="D107" s="138"/>
      <c r="E107" s="139"/>
      <c r="F107" s="50">
        <f>+D84</f>
        <v>4.375</v>
      </c>
      <c r="G107" s="45">
        <f>+D84</f>
        <v>4.375</v>
      </c>
      <c r="H107" s="6"/>
      <c r="I107" s="6"/>
      <c r="K107" s="65"/>
      <c r="L107" s="65"/>
      <c r="M107" s="65"/>
      <c r="N107" s="65"/>
      <c r="O107" s="65"/>
      <c r="P107" s="65"/>
      <c r="Q107" s="65"/>
      <c r="R107" s="9"/>
    </row>
    <row r="108" spans="1:18" ht="15" customHeight="1" x14ac:dyDescent="0.2">
      <c r="A108" s="4"/>
      <c r="B108" s="137" t="s">
        <v>13</v>
      </c>
      <c r="C108" s="138"/>
      <c r="D108" s="138"/>
      <c r="E108" s="139"/>
      <c r="F108" s="49">
        <f>+D60</f>
        <v>64.7</v>
      </c>
      <c r="G108" s="46">
        <f>+E60</f>
        <v>63</v>
      </c>
      <c r="H108" s="6"/>
      <c r="I108" s="6"/>
      <c r="K108" s="65"/>
      <c r="L108" s="65"/>
      <c r="M108" s="65"/>
      <c r="N108" s="65"/>
      <c r="O108" s="65"/>
      <c r="P108" s="65"/>
      <c r="Q108" s="65"/>
      <c r="R108" s="9"/>
    </row>
    <row r="109" spans="1:18" ht="15" customHeight="1" thickBot="1" x14ac:dyDescent="0.25">
      <c r="A109" s="4"/>
      <c r="B109" s="140" t="s">
        <v>15</v>
      </c>
      <c r="C109" s="141"/>
      <c r="D109" s="141"/>
      <c r="E109" s="142"/>
      <c r="F109" s="51">
        <f>+I61</f>
        <v>4.375</v>
      </c>
      <c r="G109" s="47">
        <f>+I62</f>
        <v>3.375</v>
      </c>
      <c r="K109" s="65"/>
      <c r="L109" s="65"/>
      <c r="M109" s="65"/>
      <c r="N109" s="65"/>
      <c r="O109" s="65"/>
      <c r="P109" s="65"/>
      <c r="Q109" s="65"/>
      <c r="R109" s="9"/>
    </row>
    <row r="110" spans="1:18" ht="15" customHeight="1" x14ac:dyDescent="0.25">
      <c r="K110" s="115" t="s">
        <v>18</v>
      </c>
      <c r="L110" s="116"/>
      <c r="M110" s="116"/>
      <c r="N110" s="74">
        <f>R93</f>
        <v>74.454999999999998</v>
      </c>
      <c r="O110" s="65"/>
      <c r="P110" s="65"/>
      <c r="Q110" s="65"/>
      <c r="R110" s="9"/>
    </row>
    <row r="111" spans="1:18" ht="15" customHeight="1" x14ac:dyDescent="0.2">
      <c r="K111" s="65"/>
      <c r="L111" s="65"/>
      <c r="M111" s="65"/>
      <c r="N111" s="65"/>
      <c r="O111" s="65"/>
      <c r="P111" s="65"/>
      <c r="Q111" s="65"/>
      <c r="R111" s="9"/>
    </row>
    <row r="112" spans="1:18" ht="15" customHeight="1" x14ac:dyDescent="0.2">
      <c r="O112" s="65"/>
      <c r="P112" s="65"/>
      <c r="Q112" s="65"/>
      <c r="R112" s="9"/>
    </row>
    <row r="113" spans="3:18" ht="15" customHeight="1" x14ac:dyDescent="0.25">
      <c r="K113" s="66"/>
      <c r="L113" s="65"/>
      <c r="M113" s="65"/>
      <c r="N113" s="65"/>
      <c r="O113" s="65"/>
      <c r="P113" s="65"/>
      <c r="Q113" s="65"/>
      <c r="R113" s="9"/>
    </row>
    <row r="114" spans="3:18" ht="15" customHeight="1" x14ac:dyDescent="0.25">
      <c r="K114" s="66"/>
      <c r="N114" s="65"/>
      <c r="O114" s="65"/>
      <c r="P114" s="65"/>
      <c r="Q114" s="65"/>
      <c r="R114" s="9"/>
    </row>
    <row r="115" spans="3:18" ht="15" customHeight="1" x14ac:dyDescent="0.25">
      <c r="C115" s="147" t="s">
        <v>23</v>
      </c>
      <c r="D115" s="147"/>
      <c r="E115" s="147"/>
      <c r="F115" s="147"/>
      <c r="G115" s="147"/>
      <c r="H115" s="147"/>
      <c r="K115" s="113" t="s">
        <v>19</v>
      </c>
      <c r="L115" s="113"/>
      <c r="M115" s="113"/>
      <c r="N115" s="74">
        <f>R94</f>
        <v>5.2366666666666664</v>
      </c>
      <c r="O115" s="65"/>
      <c r="P115" s="65"/>
      <c r="Q115" s="65"/>
      <c r="R115" s="9"/>
    </row>
    <row r="116" spans="3:18" ht="15" customHeight="1" x14ac:dyDescent="0.2">
      <c r="C116" s="148" t="s">
        <v>71</v>
      </c>
      <c r="D116" s="148" t="s">
        <v>72</v>
      </c>
      <c r="E116" s="149" t="s">
        <v>73</v>
      </c>
      <c r="F116" s="150" t="s">
        <v>38</v>
      </c>
      <c r="G116" s="150"/>
      <c r="H116" s="150" t="s">
        <v>48</v>
      </c>
      <c r="K116" s="65"/>
      <c r="L116" s="65"/>
      <c r="M116" s="65"/>
      <c r="N116" s="65"/>
      <c r="O116" s="65"/>
      <c r="P116" s="65"/>
      <c r="Q116" s="65"/>
      <c r="R116" s="9"/>
    </row>
    <row r="117" spans="3:18" ht="15" customHeight="1" x14ac:dyDescent="0.2">
      <c r="C117" s="148"/>
      <c r="D117" s="148"/>
      <c r="E117" s="149"/>
      <c r="F117" s="150"/>
      <c r="G117" s="150"/>
      <c r="H117" s="150"/>
      <c r="K117" s="65"/>
      <c r="L117" s="65"/>
      <c r="M117" s="65"/>
      <c r="N117" s="65"/>
      <c r="O117" s="65"/>
      <c r="P117" s="65"/>
      <c r="Q117" s="65"/>
      <c r="R117" s="9"/>
    </row>
    <row r="118" spans="3:18" ht="15" customHeight="1" x14ac:dyDescent="0.25">
      <c r="C118" s="148"/>
      <c r="D118" s="148"/>
      <c r="E118" s="149"/>
      <c r="F118" s="144" t="s">
        <v>74</v>
      </c>
      <c r="G118" s="151" t="s">
        <v>39</v>
      </c>
      <c r="H118" s="150"/>
      <c r="K118" s="65"/>
      <c r="L118" s="65"/>
      <c r="M118" s="65"/>
      <c r="N118" s="65"/>
      <c r="O118" s="65"/>
      <c r="P118" s="65"/>
      <c r="Q118" s="65"/>
      <c r="R118" s="9"/>
    </row>
    <row r="119" spans="3:18" ht="15" customHeight="1" x14ac:dyDescent="0.25">
      <c r="C119" s="144">
        <v>149</v>
      </c>
      <c r="D119" s="143">
        <v>49</v>
      </c>
      <c r="E119" s="143">
        <v>62</v>
      </c>
      <c r="F119" s="143">
        <v>36</v>
      </c>
      <c r="G119" s="144">
        <v>14</v>
      </c>
      <c r="H119" s="145" t="s">
        <v>24</v>
      </c>
      <c r="K119" s="65"/>
      <c r="L119" s="65"/>
      <c r="M119" s="65"/>
      <c r="N119" s="65"/>
      <c r="O119" s="65"/>
      <c r="P119" s="65"/>
      <c r="Q119" s="65"/>
      <c r="R119" s="9"/>
    </row>
    <row r="120" spans="3:18" ht="15" customHeight="1" x14ac:dyDescent="0.25">
      <c r="C120" s="144">
        <v>151</v>
      </c>
      <c r="D120" s="143">
        <v>49.5</v>
      </c>
      <c r="E120" s="143">
        <v>64</v>
      </c>
      <c r="F120" s="143">
        <v>36</v>
      </c>
      <c r="G120" s="144">
        <v>14</v>
      </c>
      <c r="H120" s="145" t="s">
        <v>24</v>
      </c>
      <c r="K120" s="65"/>
      <c r="L120" s="65"/>
      <c r="M120" s="65"/>
      <c r="N120" s="65"/>
      <c r="O120" s="65"/>
      <c r="P120" s="65"/>
      <c r="Q120" s="65"/>
      <c r="R120" s="9"/>
    </row>
    <row r="121" spans="3:18" ht="15" customHeight="1" x14ac:dyDescent="0.25">
      <c r="C121" s="144">
        <v>153</v>
      </c>
      <c r="D121" s="143">
        <v>50</v>
      </c>
      <c r="E121" s="143">
        <v>65</v>
      </c>
      <c r="F121" s="143">
        <v>37</v>
      </c>
      <c r="G121" s="144" t="s">
        <v>40</v>
      </c>
      <c r="H121" s="145" t="s">
        <v>24</v>
      </c>
      <c r="K121" s="115" t="s">
        <v>20</v>
      </c>
      <c r="L121" s="117"/>
      <c r="M121" s="117"/>
      <c r="N121" s="74">
        <f>R95</f>
        <v>44.220533333333336</v>
      </c>
      <c r="O121" s="65"/>
      <c r="P121" s="65"/>
      <c r="Q121" s="65"/>
      <c r="R121" s="9"/>
    </row>
    <row r="122" spans="3:18" ht="15" customHeight="1" x14ac:dyDescent="0.25">
      <c r="C122" s="144">
        <v>155</v>
      </c>
      <c r="D122" s="143">
        <v>50.5</v>
      </c>
      <c r="E122" s="143">
        <v>66</v>
      </c>
      <c r="F122" s="143">
        <v>38</v>
      </c>
      <c r="G122" s="144">
        <v>15</v>
      </c>
      <c r="H122" s="145" t="s">
        <v>25</v>
      </c>
      <c r="K122" s="65"/>
      <c r="L122" s="65"/>
      <c r="M122" s="65"/>
      <c r="N122" s="65"/>
      <c r="O122" s="65"/>
      <c r="P122" s="65"/>
      <c r="Q122" s="65"/>
      <c r="R122" s="9"/>
    </row>
    <row r="123" spans="3:18" ht="15" customHeight="1" x14ac:dyDescent="0.25">
      <c r="C123" s="144">
        <v>157</v>
      </c>
      <c r="D123" s="143">
        <v>51</v>
      </c>
      <c r="E123" s="143">
        <v>68</v>
      </c>
      <c r="F123" s="143">
        <v>39</v>
      </c>
      <c r="G123" s="144">
        <v>15</v>
      </c>
      <c r="H123" s="145" t="s">
        <v>25</v>
      </c>
      <c r="K123" s="65"/>
      <c r="L123" s="65"/>
      <c r="M123" s="65"/>
      <c r="N123" s="65"/>
      <c r="O123" s="65"/>
      <c r="P123" s="65"/>
      <c r="Q123" s="65"/>
      <c r="R123" s="9"/>
    </row>
    <row r="124" spans="3:18" ht="15" customHeight="1" x14ac:dyDescent="0.25">
      <c r="C124" s="144">
        <v>159</v>
      </c>
      <c r="D124" s="143">
        <v>51.5</v>
      </c>
      <c r="E124" s="143">
        <v>70</v>
      </c>
      <c r="F124" s="143">
        <v>40</v>
      </c>
      <c r="G124" s="144" t="s">
        <v>41</v>
      </c>
      <c r="H124" s="145" t="s">
        <v>25</v>
      </c>
      <c r="K124" s="65"/>
      <c r="L124" s="65"/>
      <c r="M124" s="65"/>
      <c r="N124" s="65"/>
      <c r="O124" s="65"/>
      <c r="P124" s="65"/>
      <c r="Q124" s="65"/>
      <c r="R124" s="9"/>
    </row>
    <row r="125" spans="3:18" ht="15" customHeight="1" x14ac:dyDescent="0.25">
      <c r="C125" s="144">
        <v>161</v>
      </c>
      <c r="D125" s="143">
        <v>52</v>
      </c>
      <c r="E125" s="143">
        <v>72</v>
      </c>
      <c r="F125" s="143">
        <v>41</v>
      </c>
      <c r="G125" s="144">
        <v>16</v>
      </c>
      <c r="H125" s="145" t="s">
        <v>25</v>
      </c>
      <c r="K125" s="113" t="s">
        <v>21</v>
      </c>
      <c r="L125" s="113"/>
      <c r="M125" s="113"/>
      <c r="N125" s="74">
        <f>R96</f>
        <v>-1.9966666666666695</v>
      </c>
      <c r="O125" s="65"/>
      <c r="P125" s="65"/>
      <c r="Q125" s="65"/>
      <c r="R125" s="9"/>
    </row>
    <row r="126" spans="3:18" ht="15" customHeight="1" x14ac:dyDescent="0.25">
      <c r="C126" s="144">
        <v>163</v>
      </c>
      <c r="D126" s="143">
        <v>52.5</v>
      </c>
      <c r="E126" s="143">
        <v>74</v>
      </c>
      <c r="F126" s="143">
        <v>42</v>
      </c>
      <c r="G126" s="144">
        <v>16</v>
      </c>
      <c r="H126" s="145" t="s">
        <v>25</v>
      </c>
      <c r="K126" s="65"/>
      <c r="L126" s="65"/>
      <c r="M126" s="65"/>
      <c r="N126" s="65"/>
      <c r="O126" s="65"/>
      <c r="P126" s="65"/>
      <c r="Q126" s="65"/>
      <c r="R126" s="9"/>
    </row>
    <row r="127" spans="3:18" ht="15" customHeight="1" x14ac:dyDescent="0.25">
      <c r="C127" s="152">
        <v>165</v>
      </c>
      <c r="D127" s="146">
        <v>53</v>
      </c>
      <c r="E127" s="146">
        <v>75</v>
      </c>
      <c r="F127" s="146">
        <v>42</v>
      </c>
      <c r="G127" s="144" t="s">
        <v>42</v>
      </c>
      <c r="H127" s="145" t="s">
        <v>25</v>
      </c>
      <c r="K127" s="65"/>
      <c r="L127" s="65"/>
      <c r="M127" s="65"/>
      <c r="N127" s="65"/>
      <c r="O127" s="65"/>
      <c r="P127" s="65"/>
      <c r="Q127" s="65"/>
      <c r="R127" s="9"/>
    </row>
    <row r="128" spans="3:18" ht="15" customHeight="1" x14ac:dyDescent="0.25">
      <c r="C128" s="144">
        <v>167</v>
      </c>
      <c r="D128" s="143">
        <v>53.5</v>
      </c>
      <c r="E128" s="143">
        <v>77</v>
      </c>
      <c r="F128" s="143">
        <v>43</v>
      </c>
      <c r="G128" s="144">
        <v>17</v>
      </c>
      <c r="H128" s="145" t="s">
        <v>26</v>
      </c>
      <c r="K128" s="65"/>
      <c r="L128" s="65"/>
      <c r="M128" s="65"/>
      <c r="N128" s="65"/>
      <c r="O128" s="65"/>
      <c r="P128" s="65"/>
      <c r="Q128" s="65"/>
      <c r="R128" s="9"/>
    </row>
    <row r="129" spans="1:18" ht="15" customHeight="1" x14ac:dyDescent="0.25">
      <c r="C129" s="144">
        <v>169</v>
      </c>
      <c r="D129" s="143">
        <v>54</v>
      </c>
      <c r="E129" s="143">
        <v>79</v>
      </c>
      <c r="F129" s="143">
        <v>44</v>
      </c>
      <c r="G129" s="144">
        <v>17</v>
      </c>
      <c r="H129" s="145" t="s">
        <v>26</v>
      </c>
      <c r="K129" s="65"/>
      <c r="L129" s="65"/>
      <c r="M129" s="65"/>
      <c r="N129" s="65"/>
      <c r="O129" s="65"/>
      <c r="P129" s="65"/>
      <c r="Q129" s="65"/>
      <c r="R129" s="9"/>
    </row>
    <row r="130" spans="1:18" ht="15" customHeight="1" x14ac:dyDescent="0.25">
      <c r="A130" s="16"/>
      <c r="B130" s="16"/>
      <c r="C130" s="144">
        <v>171</v>
      </c>
      <c r="D130" s="143">
        <v>54.5</v>
      </c>
      <c r="E130" s="143">
        <v>80</v>
      </c>
      <c r="F130" s="143">
        <v>45</v>
      </c>
      <c r="G130" s="144" t="s">
        <v>43</v>
      </c>
      <c r="H130" s="145" t="s">
        <v>26</v>
      </c>
      <c r="I130" s="16"/>
      <c r="J130" s="16"/>
      <c r="K130" s="16"/>
      <c r="L130" s="16"/>
      <c r="M130" s="16"/>
      <c r="N130" s="16"/>
      <c r="O130" s="16"/>
      <c r="P130" s="16"/>
      <c r="Q130" s="16"/>
      <c r="R130" s="16"/>
    </row>
    <row r="131" spans="1:18" ht="15" customHeight="1" x14ac:dyDescent="0.25">
      <c r="A131" s="16"/>
      <c r="B131" s="16"/>
      <c r="C131" s="144">
        <v>173</v>
      </c>
      <c r="D131" s="143">
        <v>55</v>
      </c>
      <c r="E131" s="143">
        <v>82</v>
      </c>
      <c r="F131" s="143">
        <v>46</v>
      </c>
      <c r="G131" s="144">
        <v>18</v>
      </c>
      <c r="H131" s="145" t="s">
        <v>26</v>
      </c>
      <c r="I131" s="16"/>
      <c r="J131" s="16"/>
      <c r="K131" s="16"/>
      <c r="L131" s="16"/>
      <c r="M131" s="16"/>
      <c r="N131" s="16"/>
      <c r="O131" s="16"/>
      <c r="P131" s="16"/>
      <c r="Q131" s="16"/>
      <c r="R131" s="16"/>
    </row>
    <row r="132" spans="1:18" ht="15" customHeight="1" x14ac:dyDescent="0.25">
      <c r="C132" s="144">
        <v>175</v>
      </c>
      <c r="D132" s="143">
        <v>55.5</v>
      </c>
      <c r="E132" s="143">
        <v>83</v>
      </c>
      <c r="F132" s="143">
        <v>47</v>
      </c>
      <c r="G132" s="144">
        <v>18</v>
      </c>
      <c r="H132" s="145" t="s">
        <v>26</v>
      </c>
    </row>
    <row r="133" spans="1:18" ht="15" customHeight="1" x14ac:dyDescent="0.25">
      <c r="C133" s="144">
        <v>177</v>
      </c>
      <c r="D133" s="143">
        <v>56</v>
      </c>
      <c r="E133" s="143">
        <v>85</v>
      </c>
      <c r="F133" s="143">
        <v>48</v>
      </c>
      <c r="G133" s="144">
        <v>18.5</v>
      </c>
      <c r="H133" s="145" t="s">
        <v>26</v>
      </c>
    </row>
    <row r="134" spans="1:18" ht="15" customHeight="1" x14ac:dyDescent="0.25">
      <c r="C134" s="144">
        <v>179</v>
      </c>
      <c r="D134" s="143">
        <v>56.5</v>
      </c>
      <c r="E134" s="143">
        <v>87</v>
      </c>
      <c r="F134" s="143">
        <v>49</v>
      </c>
      <c r="G134" s="144">
        <v>19</v>
      </c>
      <c r="H134" s="145" t="s">
        <v>27</v>
      </c>
    </row>
    <row r="135" spans="1:18" ht="15" customHeight="1" x14ac:dyDescent="0.25">
      <c r="C135" s="144">
        <v>181</v>
      </c>
      <c r="D135" s="143">
        <v>57</v>
      </c>
      <c r="E135" s="143">
        <v>88</v>
      </c>
      <c r="F135" s="143">
        <v>50</v>
      </c>
      <c r="G135" s="144" t="s">
        <v>44</v>
      </c>
      <c r="H135" s="145" t="s">
        <v>27</v>
      </c>
    </row>
    <row r="136" spans="1:18" ht="15" customHeight="1" x14ac:dyDescent="0.25">
      <c r="C136" s="144">
        <v>183</v>
      </c>
      <c r="D136" s="143">
        <v>57.5</v>
      </c>
      <c r="E136" s="143">
        <v>89</v>
      </c>
      <c r="F136" s="143">
        <v>51</v>
      </c>
      <c r="G136" s="144">
        <v>20</v>
      </c>
      <c r="H136" s="145" t="s">
        <v>28</v>
      </c>
    </row>
    <row r="137" spans="1:18" ht="15" customHeight="1" x14ac:dyDescent="0.25">
      <c r="C137" s="144">
        <v>185</v>
      </c>
      <c r="D137" s="143">
        <v>58</v>
      </c>
      <c r="E137" s="143">
        <v>91</v>
      </c>
      <c r="F137" s="143">
        <v>52</v>
      </c>
      <c r="G137" s="144" t="s">
        <v>45</v>
      </c>
      <c r="H137" s="145" t="s">
        <v>28</v>
      </c>
    </row>
    <row r="138" spans="1:18" ht="15" customHeight="1" x14ac:dyDescent="0.25">
      <c r="C138" s="144">
        <v>187</v>
      </c>
      <c r="D138" s="143">
        <v>58.5</v>
      </c>
      <c r="E138" s="143">
        <v>92</v>
      </c>
      <c r="F138" s="143">
        <v>53</v>
      </c>
      <c r="G138" s="144">
        <v>21</v>
      </c>
      <c r="H138" s="145" t="s">
        <v>29</v>
      </c>
    </row>
    <row r="139" spans="1:18" ht="15" customHeight="1" x14ac:dyDescent="0.25">
      <c r="C139" s="144">
        <v>189</v>
      </c>
      <c r="D139" s="143">
        <v>59</v>
      </c>
      <c r="E139" s="143">
        <v>93</v>
      </c>
      <c r="F139" s="143">
        <v>53</v>
      </c>
      <c r="G139" s="144">
        <v>21</v>
      </c>
      <c r="H139" s="145" t="s">
        <v>29</v>
      </c>
    </row>
    <row r="140" spans="1:18" ht="15" customHeight="1" x14ac:dyDescent="0.25">
      <c r="C140" s="144">
        <v>191</v>
      </c>
      <c r="D140" s="143">
        <v>59</v>
      </c>
      <c r="E140" s="143">
        <v>95</v>
      </c>
      <c r="F140" s="143">
        <v>54</v>
      </c>
      <c r="G140" s="144">
        <v>21</v>
      </c>
      <c r="H140" s="145" t="s">
        <v>29</v>
      </c>
    </row>
    <row r="141" spans="1:18" ht="15" customHeight="1" x14ac:dyDescent="0.25">
      <c r="C141" s="144">
        <v>193</v>
      </c>
      <c r="D141" s="143">
        <v>59.5</v>
      </c>
      <c r="E141" s="143">
        <v>96</v>
      </c>
      <c r="F141" s="143">
        <v>55</v>
      </c>
      <c r="G141" s="144" t="s">
        <v>46</v>
      </c>
      <c r="H141" s="145" t="s">
        <v>30</v>
      </c>
    </row>
    <row r="142" spans="1:18" ht="15" customHeight="1" x14ac:dyDescent="0.25">
      <c r="C142" s="144">
        <v>195</v>
      </c>
      <c r="D142" s="143">
        <v>60</v>
      </c>
      <c r="E142" s="143">
        <v>98</v>
      </c>
      <c r="F142" s="143">
        <v>56</v>
      </c>
      <c r="G142" s="144">
        <v>22</v>
      </c>
      <c r="H142" s="145" t="s">
        <v>30</v>
      </c>
    </row>
    <row r="143" spans="1:18" ht="15" customHeight="1" x14ac:dyDescent="0.25">
      <c r="C143" s="144">
        <v>197</v>
      </c>
      <c r="D143" s="143">
        <v>60.5</v>
      </c>
      <c r="E143" s="143">
        <v>99</v>
      </c>
      <c r="F143" s="143">
        <v>57</v>
      </c>
      <c r="G143" s="144" t="s">
        <v>47</v>
      </c>
      <c r="H143" s="145" t="s">
        <v>31</v>
      </c>
    </row>
    <row r="144" spans="1:18" ht="15" customHeight="1" x14ac:dyDescent="0.25">
      <c r="C144" s="144">
        <v>200</v>
      </c>
      <c r="D144" s="143">
        <v>61</v>
      </c>
      <c r="E144" s="143">
        <v>100</v>
      </c>
      <c r="F144" s="143">
        <v>58</v>
      </c>
      <c r="G144" s="144">
        <v>23</v>
      </c>
      <c r="H144" s="145" t="s">
        <v>31</v>
      </c>
    </row>
  </sheetData>
  <sheetProtection algorithmName="SHA-512" hashValue="sAIOn2SDfJ/KZcJheyYAjtVkFTKWT0t0j+jnSp/SsjgZnXs6qcSCLrR3zkasm99trGzBpOmr45KgeqaGQKn1QA==" saltValue="BgrOaP8ctSlIdWAqyiG7cg==" spinCount="100000" sheet="1" objects="1" scenarios="1"/>
  <mergeCells count="37">
    <mergeCell ref="A57:B57"/>
    <mergeCell ref="A4:R5"/>
    <mergeCell ref="K46:Q46"/>
    <mergeCell ref="A84:C84"/>
    <mergeCell ref="O57:Q57"/>
    <mergeCell ref="P59:Q60"/>
    <mergeCell ref="G61:H62"/>
    <mergeCell ref="K57:L57"/>
    <mergeCell ref="C116:C118"/>
    <mergeCell ref="A2:R2"/>
    <mergeCell ref="A8:I8"/>
    <mergeCell ref="R59:R60"/>
    <mergeCell ref="K84:L84"/>
    <mergeCell ref="O84:Q84"/>
    <mergeCell ref="F84:G84"/>
    <mergeCell ref="K38:Q38"/>
    <mergeCell ref="D116:D118"/>
    <mergeCell ref="D59:F59"/>
    <mergeCell ref="K30:Q30"/>
    <mergeCell ref="K54:Q54"/>
    <mergeCell ref="F116:G117"/>
    <mergeCell ref="K102:N102"/>
    <mergeCell ref="A59:B59"/>
    <mergeCell ref="B102:G102"/>
    <mergeCell ref="K89:R89"/>
    <mergeCell ref="K8:R8"/>
    <mergeCell ref="L91:M91"/>
    <mergeCell ref="K21:Q21"/>
    <mergeCell ref="C115:H115"/>
    <mergeCell ref="K125:M125"/>
    <mergeCell ref="K100:R100"/>
    <mergeCell ref="E116:E118"/>
    <mergeCell ref="O92:R92"/>
    <mergeCell ref="K99:R99"/>
    <mergeCell ref="H116:H118"/>
    <mergeCell ref="P102:Q102"/>
    <mergeCell ref="K115:M115"/>
  </mergeCells>
  <phoneticPr fontId="5" type="noConversion"/>
  <printOptions horizontalCentered="1"/>
  <pageMargins left="0.39370078740157483" right="0.35433070866141736" top="0.39370078740157483" bottom="0.23622047244094491" header="0" footer="0"/>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MTB Y ROAD</vt:lpstr>
      <vt:lpstr>'MTB Y ROAD'!Área_de_impresión</vt:lpstr>
      <vt:lpstr>'MTB Y ROAD'!Títulos_a_imprimir</vt:lpstr>
    </vt:vector>
  </TitlesOfParts>
  <Company>Dark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TALLAJE MTB Y CARRETERA</dc:title>
  <dc:subject>Cálculo de tallas y medidas</dc:subject>
  <dc:creator>CARHERVAS</dc:creator>
  <dc:description>Adaptada por Mkchis en 01.01.10 - Juan Antonio Fernández Lorenzo y readaptadas por Carlos Hernán Vásquez V. CARHERVAS en Agosto de 2011</dc:description>
  <cp:lastModifiedBy>domenec</cp:lastModifiedBy>
  <cp:lastPrinted>2011-11-02T12:07:34Z</cp:lastPrinted>
  <dcterms:created xsi:type="dcterms:W3CDTF">2008-10-07T17:30:05Z</dcterms:created>
  <dcterms:modified xsi:type="dcterms:W3CDTF">2015-10-25T17:36:57Z</dcterms:modified>
</cp:coreProperties>
</file>